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Finanzas\2024\ASEH-CUENTA PÚBLICA 2024\CUENTA PÚBLICA 2024\3. Información Disciplina Financiera\"/>
    </mc:Choice>
  </mc:AlternateContent>
  <xr:revisionPtr revIDLastSave="0" documentId="13_ncr:1_{D4622EB0-8ACA-4E79-9FA3-9033A19C1AF9}" xr6:coauthVersionLast="47" xr6:coauthVersionMax="47" xr10:uidLastSave="{00000000-0000-0000-0000-000000000000}"/>
  <bookViews>
    <workbookView xWindow="-120" yWindow="480" windowWidth="29040" windowHeight="15840" xr2:uid="{4163AA3D-7360-4B05-BF09-1E6C86516DDC}"/>
  </bookViews>
  <sheets>
    <sheet name="F6a_EAEPED_COG" sheetId="1" r:id="rId1"/>
  </sheets>
  <definedNames>
    <definedName name="_xlnm.Print_Area" localSheetId="0">F6a_EAEPED_COG!$A$1:$I$171</definedName>
    <definedName name="_xlnm.Print_Titles" localSheetId="0">F6a_EAEPED_COG!$2:$10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0" i="1" l="1"/>
  <c r="I70" i="1" s="1"/>
  <c r="F97" i="1"/>
  <c r="I97" i="1" s="1"/>
  <c r="F98" i="1"/>
  <c r="I98" i="1" s="1"/>
  <c r="F99" i="1"/>
  <c r="I99" i="1" s="1"/>
  <c r="F100" i="1"/>
  <c r="I100" i="1"/>
  <c r="F101" i="1"/>
  <c r="I101" i="1" s="1"/>
  <c r="F102" i="1"/>
  <c r="I102" i="1" s="1"/>
  <c r="F103" i="1"/>
  <c r="I103" i="1" s="1"/>
  <c r="F104" i="1"/>
  <c r="I104" i="1"/>
  <c r="F96" i="1"/>
  <c r="I96" i="1" s="1"/>
  <c r="F89" i="1"/>
  <c r="I89" i="1" s="1"/>
  <c r="F90" i="1"/>
  <c r="F91" i="1"/>
  <c r="I91" i="1" s="1"/>
  <c r="F92" i="1"/>
  <c r="I92" i="1" s="1"/>
  <c r="F93" i="1"/>
  <c r="F94" i="1"/>
  <c r="I94" i="1" s="1"/>
  <c r="F88" i="1"/>
  <c r="F79" i="1"/>
  <c r="I79" i="1" s="1"/>
  <c r="F80" i="1"/>
  <c r="I80" i="1"/>
  <c r="F81" i="1"/>
  <c r="F82" i="1"/>
  <c r="I82" i="1" s="1"/>
  <c r="F83" i="1"/>
  <c r="I83" i="1" s="1"/>
  <c r="F84" i="1"/>
  <c r="I84" i="1"/>
  <c r="F78" i="1"/>
  <c r="F75" i="1"/>
  <c r="I75" i="1" s="1"/>
  <c r="F76" i="1"/>
  <c r="I76" i="1" s="1"/>
  <c r="F74" i="1"/>
  <c r="I74" i="1" s="1"/>
  <c r="F66" i="1"/>
  <c r="F67" i="1"/>
  <c r="I67" i="1" s="1"/>
  <c r="F68" i="1"/>
  <c r="I68" i="1" s="1"/>
  <c r="F69" i="1"/>
  <c r="I69" i="1" s="1"/>
  <c r="F71" i="1"/>
  <c r="I71" i="1" s="1"/>
  <c r="F72" i="1"/>
  <c r="I72" i="1" s="1"/>
  <c r="F65" i="1"/>
  <c r="F62" i="1"/>
  <c r="I62" i="1" s="1"/>
  <c r="F63" i="1"/>
  <c r="F61" i="1"/>
  <c r="I61" i="1" s="1"/>
  <c r="F52" i="1"/>
  <c r="I52" i="1" s="1"/>
  <c r="F53" i="1"/>
  <c r="I53" i="1" s="1"/>
  <c r="F54" i="1"/>
  <c r="I54" i="1" s="1"/>
  <c r="F55" i="1"/>
  <c r="I55" i="1"/>
  <c r="F56" i="1"/>
  <c r="I56" i="1" s="1"/>
  <c r="F57" i="1"/>
  <c r="I57" i="1" s="1"/>
  <c r="F58" i="1"/>
  <c r="I58" i="1"/>
  <c r="F59" i="1"/>
  <c r="I59" i="1" s="1"/>
  <c r="F51" i="1"/>
  <c r="I51" i="1"/>
  <c r="F42" i="1"/>
  <c r="I42" i="1" s="1"/>
  <c r="F43" i="1"/>
  <c r="I43" i="1" s="1"/>
  <c r="F44" i="1"/>
  <c r="F45" i="1"/>
  <c r="I45" i="1" s="1"/>
  <c r="F46" i="1"/>
  <c r="I46" i="1" s="1"/>
  <c r="F47" i="1"/>
  <c r="I47" i="1" s="1"/>
  <c r="F48" i="1"/>
  <c r="I48" i="1"/>
  <c r="F49" i="1"/>
  <c r="I49" i="1" s="1"/>
  <c r="F41" i="1"/>
  <c r="I41" i="1" s="1"/>
  <c r="F32" i="1"/>
  <c r="I32" i="1"/>
  <c r="F33" i="1"/>
  <c r="I33" i="1" s="1"/>
  <c r="F34" i="1"/>
  <c r="I34" i="1" s="1"/>
  <c r="F35" i="1"/>
  <c r="I35" i="1" s="1"/>
  <c r="F36" i="1"/>
  <c r="F37" i="1"/>
  <c r="I37" i="1" s="1"/>
  <c r="F38" i="1"/>
  <c r="I38" i="1" s="1"/>
  <c r="F39" i="1"/>
  <c r="I39" i="1"/>
  <c r="F31" i="1"/>
  <c r="I31" i="1" s="1"/>
  <c r="F22" i="1"/>
  <c r="I22" i="1" s="1"/>
  <c r="F23" i="1"/>
  <c r="I23" i="1" s="1"/>
  <c r="F24" i="1"/>
  <c r="I24" i="1" s="1"/>
  <c r="F25" i="1"/>
  <c r="I25" i="1" s="1"/>
  <c r="F26" i="1"/>
  <c r="I26" i="1"/>
  <c r="F27" i="1"/>
  <c r="I27" i="1" s="1"/>
  <c r="F28" i="1"/>
  <c r="I28" i="1"/>
  <c r="F29" i="1"/>
  <c r="I29" i="1" s="1"/>
  <c r="F21" i="1"/>
  <c r="I21" i="1" s="1"/>
  <c r="F14" i="1"/>
  <c r="I14" i="1" s="1"/>
  <c r="F15" i="1"/>
  <c r="I15" i="1"/>
  <c r="F16" i="1"/>
  <c r="I16" i="1" s="1"/>
  <c r="F17" i="1"/>
  <c r="F18" i="1"/>
  <c r="I18" i="1" s="1"/>
  <c r="F19" i="1"/>
  <c r="I19" i="1" s="1"/>
  <c r="F13" i="1"/>
  <c r="F154" i="1"/>
  <c r="I154" i="1"/>
  <c r="F155" i="1"/>
  <c r="I155" i="1" s="1"/>
  <c r="F156" i="1"/>
  <c r="F157" i="1"/>
  <c r="I157" i="1" s="1"/>
  <c r="F158" i="1"/>
  <c r="I158" i="1" s="1"/>
  <c r="F159" i="1"/>
  <c r="I159" i="1" s="1"/>
  <c r="F153" i="1"/>
  <c r="F150" i="1"/>
  <c r="I150" i="1"/>
  <c r="F151" i="1"/>
  <c r="I151" i="1" s="1"/>
  <c r="F149" i="1"/>
  <c r="I149" i="1"/>
  <c r="F141" i="1"/>
  <c r="I141" i="1" s="1"/>
  <c r="F142" i="1"/>
  <c r="I142" i="1" s="1"/>
  <c r="F143" i="1"/>
  <c r="I143" i="1" s="1"/>
  <c r="F144" i="1"/>
  <c r="I144" i="1" s="1"/>
  <c r="F145" i="1"/>
  <c r="I145" i="1" s="1"/>
  <c r="F146" i="1"/>
  <c r="I146" i="1" s="1"/>
  <c r="F147" i="1"/>
  <c r="I147" i="1"/>
  <c r="F140" i="1"/>
  <c r="F137" i="1"/>
  <c r="F138" i="1"/>
  <c r="I138" i="1"/>
  <c r="F136" i="1"/>
  <c r="F127" i="1"/>
  <c r="I127" i="1" s="1"/>
  <c r="F128" i="1"/>
  <c r="I128" i="1" s="1"/>
  <c r="F129" i="1"/>
  <c r="I129" i="1" s="1"/>
  <c r="F130" i="1"/>
  <c r="I130" i="1" s="1"/>
  <c r="F131" i="1"/>
  <c r="I131" i="1" s="1"/>
  <c r="F132" i="1"/>
  <c r="I132" i="1" s="1"/>
  <c r="F133" i="1"/>
  <c r="I133" i="1" s="1"/>
  <c r="F134" i="1"/>
  <c r="I134" i="1" s="1"/>
  <c r="F126" i="1"/>
  <c r="I126" i="1"/>
  <c r="F117" i="1"/>
  <c r="I117" i="1" s="1"/>
  <c r="F118" i="1"/>
  <c r="I118" i="1" s="1"/>
  <c r="F119" i="1"/>
  <c r="I119" i="1" s="1"/>
  <c r="F120" i="1"/>
  <c r="I120" i="1" s="1"/>
  <c r="F121" i="1"/>
  <c r="I121" i="1" s="1"/>
  <c r="F122" i="1"/>
  <c r="I122" i="1" s="1"/>
  <c r="F123" i="1"/>
  <c r="I123" i="1" s="1"/>
  <c r="F124" i="1"/>
  <c r="I124" i="1"/>
  <c r="F116" i="1"/>
  <c r="I116" i="1" s="1"/>
  <c r="F107" i="1"/>
  <c r="I107" i="1"/>
  <c r="F108" i="1"/>
  <c r="I108" i="1" s="1"/>
  <c r="F109" i="1"/>
  <c r="I109" i="1" s="1"/>
  <c r="F110" i="1"/>
  <c r="I110" i="1" s="1"/>
  <c r="F111" i="1"/>
  <c r="I111" i="1" s="1"/>
  <c r="F112" i="1"/>
  <c r="I112" i="1" s="1"/>
  <c r="F113" i="1"/>
  <c r="I113" i="1" s="1"/>
  <c r="F114" i="1"/>
  <c r="I114" i="1"/>
  <c r="F106" i="1"/>
  <c r="I106" i="1" s="1"/>
  <c r="E152" i="1"/>
  <c r="G152" i="1"/>
  <c r="H152" i="1"/>
  <c r="D152" i="1"/>
  <c r="E148" i="1"/>
  <c r="G148" i="1"/>
  <c r="H148" i="1"/>
  <c r="D148" i="1"/>
  <c r="E139" i="1"/>
  <c r="G139" i="1"/>
  <c r="H139" i="1"/>
  <c r="D139" i="1"/>
  <c r="E135" i="1"/>
  <c r="G135" i="1"/>
  <c r="H135" i="1"/>
  <c r="D135" i="1"/>
  <c r="E125" i="1"/>
  <c r="G125" i="1"/>
  <c r="H125" i="1"/>
  <c r="D125" i="1"/>
  <c r="E115" i="1"/>
  <c r="G115" i="1"/>
  <c r="H115" i="1"/>
  <c r="D115" i="1"/>
  <c r="H105" i="1"/>
  <c r="E105" i="1"/>
  <c r="G105" i="1"/>
  <c r="D105" i="1"/>
  <c r="E95" i="1"/>
  <c r="G95" i="1"/>
  <c r="H95" i="1"/>
  <c r="D95" i="1"/>
  <c r="E87" i="1"/>
  <c r="G87" i="1"/>
  <c r="H87" i="1"/>
  <c r="D87" i="1"/>
  <c r="D86" i="1" s="1"/>
  <c r="I93" i="1"/>
  <c r="I137" i="1"/>
  <c r="I156" i="1"/>
  <c r="I81" i="1"/>
  <c r="I17" i="1"/>
  <c r="E77" i="1"/>
  <c r="G77" i="1"/>
  <c r="H77" i="1"/>
  <c r="D77" i="1"/>
  <c r="E73" i="1"/>
  <c r="G73" i="1"/>
  <c r="H73" i="1"/>
  <c r="D73" i="1"/>
  <c r="E64" i="1"/>
  <c r="G64" i="1"/>
  <c r="H64" i="1"/>
  <c r="D64" i="1"/>
  <c r="E60" i="1"/>
  <c r="G60" i="1"/>
  <c r="H60" i="1"/>
  <c r="D60" i="1"/>
  <c r="E50" i="1"/>
  <c r="G50" i="1"/>
  <c r="H50" i="1"/>
  <c r="D50" i="1"/>
  <c r="E40" i="1"/>
  <c r="G40" i="1"/>
  <c r="H40" i="1"/>
  <c r="D40" i="1"/>
  <c r="E30" i="1"/>
  <c r="G30" i="1"/>
  <c r="H30" i="1"/>
  <c r="D30" i="1"/>
  <c r="E20" i="1"/>
  <c r="G20" i="1"/>
  <c r="H20" i="1"/>
  <c r="D20" i="1"/>
  <c r="E12" i="1"/>
  <c r="E11" i="1" s="1"/>
  <c r="G12" i="1"/>
  <c r="G11" i="1" s="1"/>
  <c r="H12" i="1"/>
  <c r="D12" i="1"/>
  <c r="D11" i="1" s="1"/>
  <c r="I65" i="1"/>
  <c r="I63" i="1"/>
  <c r="I44" i="1"/>
  <c r="I36" i="1"/>
  <c r="I90" i="1"/>
  <c r="I66" i="1"/>
  <c r="H11" i="1"/>
  <c r="I13" i="1"/>
  <c r="F20" i="1"/>
  <c r="F135" i="1" l="1"/>
  <c r="I135" i="1" s="1"/>
  <c r="F87" i="1"/>
  <c r="F139" i="1"/>
  <c r="I139" i="1" s="1"/>
  <c r="G86" i="1"/>
  <c r="G161" i="1" s="1"/>
  <c r="E86" i="1"/>
  <c r="E161" i="1" s="1"/>
  <c r="F125" i="1"/>
  <c r="I125" i="1" s="1"/>
  <c r="F30" i="1"/>
  <c r="I50" i="1"/>
  <c r="F77" i="1"/>
  <c r="I77" i="1" s="1"/>
  <c r="F50" i="1"/>
  <c r="D161" i="1"/>
  <c r="H86" i="1"/>
  <c r="H161" i="1" s="1"/>
  <c r="F148" i="1"/>
  <c r="I148" i="1" s="1"/>
  <c r="F152" i="1"/>
  <c r="I152" i="1" s="1"/>
  <c r="I40" i="1"/>
  <c r="F60" i="1"/>
  <c r="I60" i="1" s="1"/>
  <c r="I88" i="1"/>
  <c r="I87" i="1"/>
  <c r="I30" i="1"/>
  <c r="I12" i="1"/>
  <c r="I20" i="1"/>
  <c r="F64" i="1"/>
  <c r="I64" i="1" s="1"/>
  <c r="I136" i="1"/>
  <c r="F115" i="1"/>
  <c r="I115" i="1" s="1"/>
  <c r="I140" i="1"/>
  <c r="F40" i="1"/>
  <c r="F105" i="1"/>
  <c r="I105" i="1" s="1"/>
  <c r="F12" i="1"/>
  <c r="F73" i="1"/>
  <c r="I73" i="1" s="1"/>
  <c r="F95" i="1"/>
  <c r="I95" i="1" s="1"/>
  <c r="I153" i="1"/>
  <c r="I78" i="1"/>
  <c r="F11" i="1" l="1"/>
  <c r="I11" i="1"/>
  <c r="F86" i="1"/>
  <c r="F161" i="1" s="1"/>
  <c r="I86" i="1"/>
  <c r="I161" i="1" s="1"/>
</calcChain>
</file>

<file path=xl/sharedStrings.xml><?xml version="1.0" encoding="utf-8"?>
<sst xmlns="http://schemas.openxmlformats.org/spreadsheetml/2006/main" count="163" uniqueCount="90">
  <si>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</si>
  <si>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</si>
  <si>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</si>
  <si>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</si>
  <si>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</si>
  <si>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</si>
  <si>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</si>
  <si>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</si>
  <si>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</si>
  <si>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</si>
  <si>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</si>
  <si>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</si>
  <si>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</si>
  <si>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</si>
  <si>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</si>
  <si>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</si>
  <si>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</si>
  <si>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</si>
  <si>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</si>
  <si>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</si>
  <si>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</si>
  <si>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</si>
  <si>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</si>
  <si>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</si>
  <si>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</si>
  <si>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</si>
  <si>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</si>
  <si>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</si>
  <si>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</si>
  <si>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</si>
  <si>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</si>
  <si>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</si>
  <si>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</si>
  <si>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</si>
  <si>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</si>
  <si>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</si>
  <si>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</si>
  <si>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</si>
  <si>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</si>
  <si>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</si>
  <si>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</si>
  <si>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</si>
  <si>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</si>
  <si>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</si>
  <si>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</si>
  <si>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</si>
  <si>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</si>
  <si>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</si>
  <si>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</si>
  <si>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</si>
  <si>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</si>
  <si>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</si>
  <si>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</si>
  <si>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</si>
  <si>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</si>
  <si>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</si>
  <si>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</si>
  <si>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</si>
  <si>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</si>
  <si>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</si>
  <si>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</si>
  <si>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</si>
  <si>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</si>
  <si>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</si>
  <si>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</si>
  <si>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</si>
  <si>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</si>
  <si>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</si>
  <si>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</si>
  <si>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</si>
  <si>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</si>
  <si>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</si>
  <si>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</si>
  <si>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</si>
  <si>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</si>
  <si>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</si>
  <si>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</si>
  <si>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</si>
  <si>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</si>
  <si>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</si>
  <si>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</si>
  <si>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</si>
  <si>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</si>
  <si>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</si>
  <si>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</si>
  <si>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</si>
  <si>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</si>
  <si>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UNIVERSIDAD POLITECNICA DE FRANCISCO I MADERO (a)</t>
  </si>
  <si>
    <t>Del 1 de Enero al 31 de Diciembre de 2024 (b)</t>
  </si>
  <si>
    <t>CUENTA PÚBLICA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</si>
</sst>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/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6" xfId="0" applyFont="1" applyBorder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indent="3"/>
    </xf>
    <xf numFmtId="0" fontId="1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164" fontId="1" fillId="0" borderId="7" xfId="0" applyNumberFormat="1" applyFont="1" applyBorder="1" applyAlignment="1">
      <alignment horizontal="right" vertical="center"/>
    </xf>
    <xf numFmtId="164" fontId="2" fillId="0" borderId="7" xfId="0" applyNumberFormat="1" applyFont="1" applyBorder="1" applyAlignment="1">
      <alignment horizontal="right" vertical="center"/>
    </xf>
    <xf numFmtId="164" fontId="2" fillId="0" borderId="6" xfId="0" applyNumberFormat="1" applyFont="1" applyBorder="1" applyAlignment="1">
      <alignment horizontal="right" vertical="center"/>
    </xf>
    <xf numFmtId="164" fontId="2" fillId="0" borderId="14" xfId="0" applyNumberFormat="1" applyFont="1" applyBorder="1" applyAlignment="1">
      <alignment horizontal="right" vertical="center"/>
    </xf>
    <xf numFmtId="164" fontId="2" fillId="0" borderId="13" xfId="0" applyNumberFormat="1" applyFont="1" applyBorder="1" applyAlignment="1">
      <alignment horizontal="right" vertical="center"/>
    </xf>
    <xf numFmtId="164" fontId="1" fillId="0" borderId="11" xfId="0" applyNumberFormat="1" applyFont="1" applyBorder="1" applyAlignment="1">
      <alignment horizontal="right" vertical="center"/>
    </xf>
    <xf numFmtId="164" fontId="2" fillId="0" borderId="8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162</xdr:row>
      <xdr:rowOff>66675</xdr:rowOff>
    </xdr:from>
    <xdr:to>
      <xdr:col>2</xdr:col>
      <xdr:colOff>2076450</xdr:colOff>
      <xdr:row>170</xdr:row>
      <xdr:rowOff>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24C0293D-99C7-4123-8512-35D072A502AB}"/>
            </a:ext>
          </a:extLst>
        </xdr:cNvPr>
        <xdr:cNvGrpSpPr/>
      </xdr:nvGrpSpPr>
      <xdr:grpSpPr>
        <a:xfrm>
          <a:off x="495300" y="26889075"/>
          <a:ext cx="2581275" cy="1228725"/>
          <a:chOff x="266700" y="16630650"/>
          <a:chExt cx="3523547" cy="1461760"/>
        </a:xfrm>
      </xdr:grpSpPr>
      <xdr:sp macro="" textlink="">
        <xdr:nvSpPr>
          <xdr:cNvPr id="3" name="CuadroTexto 2">
            <a:extLst>
              <a:ext uri="{FF2B5EF4-FFF2-40B4-BE49-F238E27FC236}">
                <a16:creationId xmlns:a16="http://schemas.microsoft.com/office/drawing/2014/main" id="{3614190D-03A5-55CD-6D54-CB3765CCE99F}"/>
              </a:ext>
            </a:extLst>
          </xdr:cNvPr>
          <xdr:cNvSpPr txBox="1"/>
        </xdr:nvSpPr>
        <xdr:spPr>
          <a:xfrm>
            <a:off x="266700" y="16630650"/>
            <a:ext cx="3523547" cy="146176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endParaRPr lang="es-MX" sz="1100" b="0">
              <a:latin typeface="Futura" panose="02020800000000000000" pitchFamily="18" charset="0"/>
              <a:ea typeface="Futura" panose="02020800000000000000" pitchFamily="18" charset="0"/>
              <a:cs typeface="Futura" panose="02020800000000000000" pitchFamily="18" charset="0"/>
            </a:endParaRPr>
          </a:p>
          <a:p>
            <a:pPr algn="ctr"/>
            <a:endParaRPr lang="es-MX" sz="1100" b="0">
              <a:latin typeface="Futura" panose="02020800000000000000" pitchFamily="18" charset="0"/>
              <a:ea typeface="Futura" panose="02020800000000000000" pitchFamily="18" charset="0"/>
              <a:cs typeface="Futura" panose="02020800000000000000" pitchFamily="18" charset="0"/>
            </a:endParaRPr>
          </a:p>
          <a:p>
            <a:pPr algn="ctr"/>
            <a:endParaRPr lang="es-MX" sz="1100" b="0">
              <a:latin typeface="Futura" panose="02020800000000000000" pitchFamily="18" charset="0"/>
              <a:ea typeface="Futura" panose="02020800000000000000" pitchFamily="18" charset="0"/>
              <a:cs typeface="Futura" panose="02020800000000000000" pitchFamily="18" charset="0"/>
            </a:endParaRPr>
          </a:p>
          <a:p>
            <a:pPr algn="ctr"/>
            <a:endParaRPr lang="es-MX" sz="1100" b="0">
              <a:latin typeface="Futura" panose="02020800000000000000" pitchFamily="18" charset="0"/>
              <a:ea typeface="Futura" panose="02020800000000000000" pitchFamily="18" charset="0"/>
              <a:cs typeface="Futura" panose="02020800000000000000" pitchFamily="18" charset="0"/>
            </a:endParaRPr>
          </a:p>
          <a:p>
            <a:pPr algn="ctr"/>
            <a:r>
              <a:rPr lang="es-MX" sz="1100" b="0">
                <a:latin typeface="Futura Lt BT" panose="020B0402020204020303" pitchFamily="34" charset="0"/>
                <a:ea typeface="Futura" panose="02020800000000000000" pitchFamily="18" charset="0"/>
                <a:cs typeface="Futura" panose="02020800000000000000" pitchFamily="18" charset="0"/>
              </a:rPr>
              <a:t>C.P.A. Homero Gómez Ramírez</a:t>
            </a:r>
          </a:p>
          <a:p>
            <a:pPr algn="ctr"/>
            <a:r>
              <a:rPr lang="es-MX" sz="1100" b="1">
                <a:latin typeface="Futura Lt BT" panose="020B0402020204020303" pitchFamily="34" charset="0"/>
                <a:ea typeface="Futura" panose="02020800000000000000" pitchFamily="18" charset="0"/>
                <a:cs typeface="Futura" panose="02020800000000000000" pitchFamily="18" charset="0"/>
              </a:rPr>
              <a:t>Secretario Administrativo</a:t>
            </a:r>
          </a:p>
        </xdr:txBody>
      </xdr: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F968AFE9-C8DA-8228-B096-1E9F908D9E5C}"/>
              </a:ext>
            </a:extLst>
          </xdr:cNvPr>
          <xdr:cNvCxnSpPr/>
        </xdr:nvCxnSpPr>
        <xdr:spPr>
          <a:xfrm>
            <a:off x="675516" y="17560816"/>
            <a:ext cx="276225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2810930</xdr:colOff>
      <xdr:row>162</xdr:row>
      <xdr:rowOff>93122</xdr:rowOff>
    </xdr:from>
    <xdr:to>
      <xdr:col>5</xdr:col>
      <xdr:colOff>247650</xdr:colOff>
      <xdr:row>170</xdr:row>
      <xdr:rowOff>133346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B44F00A2-B657-4419-87A1-5990E919833E}"/>
            </a:ext>
          </a:extLst>
        </xdr:cNvPr>
        <xdr:cNvGrpSpPr/>
      </xdr:nvGrpSpPr>
      <xdr:grpSpPr>
        <a:xfrm>
          <a:off x="3811055" y="26915522"/>
          <a:ext cx="2846920" cy="1335624"/>
          <a:chOff x="4273548" y="16738230"/>
          <a:chExt cx="3219450" cy="1598183"/>
        </a:xfrm>
      </xdr:grpSpPr>
      <xdr:sp macro="" textlink="">
        <xdr:nvSpPr>
          <xdr:cNvPr id="6" name="CuadroTexto 5">
            <a:extLst>
              <a:ext uri="{FF2B5EF4-FFF2-40B4-BE49-F238E27FC236}">
                <a16:creationId xmlns:a16="http://schemas.microsoft.com/office/drawing/2014/main" id="{18C8D9B4-1FDB-B331-879A-C5DB38B8743B}"/>
              </a:ext>
            </a:extLst>
          </xdr:cNvPr>
          <xdr:cNvSpPr txBox="1"/>
        </xdr:nvSpPr>
        <xdr:spPr>
          <a:xfrm>
            <a:off x="4273548" y="16738230"/>
            <a:ext cx="3219450" cy="159818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endParaRPr lang="es-MX" sz="1100" b="0">
              <a:latin typeface="Futura" panose="02020800000000000000" pitchFamily="18" charset="0"/>
              <a:ea typeface="Futura" panose="02020800000000000000" pitchFamily="18" charset="0"/>
              <a:cs typeface="Futura" panose="02020800000000000000" pitchFamily="18" charset="0"/>
            </a:endParaRPr>
          </a:p>
          <a:p>
            <a:pPr algn="ctr"/>
            <a:endParaRPr lang="es-MX" sz="1100" b="0">
              <a:latin typeface="Futura" panose="02020800000000000000" pitchFamily="18" charset="0"/>
              <a:ea typeface="Futura" panose="02020800000000000000" pitchFamily="18" charset="0"/>
              <a:cs typeface="Futura" panose="02020800000000000000" pitchFamily="18" charset="0"/>
            </a:endParaRPr>
          </a:p>
          <a:p>
            <a:pPr algn="ctr"/>
            <a:endParaRPr lang="es-MX" sz="1100" b="0">
              <a:latin typeface="Futura" panose="02020800000000000000" pitchFamily="18" charset="0"/>
              <a:ea typeface="Futura" panose="02020800000000000000" pitchFamily="18" charset="0"/>
              <a:cs typeface="Futura" panose="02020800000000000000" pitchFamily="18" charset="0"/>
            </a:endParaRPr>
          </a:p>
          <a:p>
            <a:pPr algn="ctr"/>
            <a:endParaRPr lang="es-MX" sz="1100" b="0">
              <a:latin typeface="Futura" panose="02020800000000000000" pitchFamily="18" charset="0"/>
              <a:ea typeface="Futura" panose="02020800000000000000" pitchFamily="18" charset="0"/>
              <a:cs typeface="Futura" panose="02020800000000000000" pitchFamily="18" charset="0"/>
            </a:endParaRPr>
          </a:p>
          <a:p>
            <a:pPr algn="ctr"/>
            <a:r>
              <a:rPr lang="es-MX" sz="1100" b="0">
                <a:latin typeface="Futura Lt BT" panose="020B0402020204020303" pitchFamily="34" charset="0"/>
                <a:ea typeface="Futura" panose="02020800000000000000" pitchFamily="18" charset="0"/>
                <a:cs typeface="Futura" panose="02020800000000000000" pitchFamily="18" charset="0"/>
              </a:rPr>
              <a:t>Mtro. Javier Cabrera</a:t>
            </a:r>
            <a:r>
              <a:rPr lang="es-MX" sz="1100" b="0" baseline="0">
                <a:latin typeface="Futura Lt BT" panose="020B0402020204020303" pitchFamily="34" charset="0"/>
                <a:ea typeface="Futura" panose="02020800000000000000" pitchFamily="18" charset="0"/>
                <a:cs typeface="Futura" panose="02020800000000000000" pitchFamily="18" charset="0"/>
              </a:rPr>
              <a:t> Filomeno</a:t>
            </a:r>
            <a:endParaRPr lang="es-MX" sz="1100" b="0">
              <a:latin typeface="Futura Lt BT" panose="020B0402020204020303" pitchFamily="34" charset="0"/>
              <a:ea typeface="Futura" panose="02020800000000000000" pitchFamily="18" charset="0"/>
              <a:cs typeface="Futura" panose="02020800000000000000" pitchFamily="18" charset="0"/>
            </a:endParaRPr>
          </a:p>
          <a:p>
            <a:pPr algn="ctr"/>
            <a:r>
              <a:rPr lang="es-MX" sz="1100" b="1">
                <a:latin typeface="Futura Lt BT" panose="020B0402020204020303" pitchFamily="34" charset="0"/>
                <a:ea typeface="Futura" panose="02020800000000000000" pitchFamily="18" charset="0"/>
                <a:cs typeface="Futura" panose="02020800000000000000" pitchFamily="18" charset="0"/>
              </a:rPr>
              <a:t>Rector</a:t>
            </a:r>
          </a:p>
        </xdr:txBody>
      </xdr:sp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0CE50912-20EC-2376-0B02-6178436F1476}"/>
              </a:ext>
            </a:extLst>
          </xdr:cNvPr>
          <xdr:cNvCxnSpPr/>
        </xdr:nvCxnSpPr>
        <xdr:spPr>
          <a:xfrm>
            <a:off x="4622805" y="17640199"/>
            <a:ext cx="276225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882655</xdr:colOff>
      <xdr:row>162</xdr:row>
      <xdr:rowOff>73019</xdr:rowOff>
    </xdr:from>
    <xdr:to>
      <xdr:col>8</xdr:col>
      <xdr:colOff>923925</xdr:colOff>
      <xdr:row>170</xdr:row>
      <xdr:rowOff>59705</xdr:rowOff>
    </xdr:to>
    <xdr:grpSp>
      <xdr:nvGrpSpPr>
        <xdr:cNvPr id="8" name="Grupo 7">
          <a:extLst>
            <a:ext uri="{FF2B5EF4-FFF2-40B4-BE49-F238E27FC236}">
              <a16:creationId xmlns:a16="http://schemas.microsoft.com/office/drawing/2014/main" id="{B3DFC581-972D-4EC7-9983-98F07C8E6966}"/>
            </a:ext>
          </a:extLst>
        </xdr:cNvPr>
        <xdr:cNvGrpSpPr/>
      </xdr:nvGrpSpPr>
      <xdr:grpSpPr>
        <a:xfrm>
          <a:off x="7292980" y="26895419"/>
          <a:ext cx="2803520" cy="1282086"/>
          <a:chOff x="2732620" y="17911165"/>
          <a:chExt cx="3371850" cy="790453"/>
        </a:xfrm>
      </xdr:grpSpPr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472244CF-18E1-55E2-E512-6992F071E093}"/>
              </a:ext>
            </a:extLst>
          </xdr:cNvPr>
          <xdr:cNvSpPr txBox="1"/>
        </xdr:nvSpPr>
        <xdr:spPr>
          <a:xfrm>
            <a:off x="2732620" y="17911165"/>
            <a:ext cx="3371850" cy="79045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endParaRPr lang="es-MX" sz="1100" b="0">
              <a:latin typeface="Futura" panose="02020800000000000000" pitchFamily="18" charset="0"/>
              <a:ea typeface="Futura" panose="02020800000000000000" pitchFamily="18" charset="0"/>
              <a:cs typeface="Futura" panose="02020800000000000000" pitchFamily="18" charset="0"/>
            </a:endParaRPr>
          </a:p>
          <a:p>
            <a:pPr algn="ctr"/>
            <a:endParaRPr lang="es-MX" sz="1100" b="0">
              <a:latin typeface="Futura" panose="02020800000000000000" pitchFamily="18" charset="0"/>
              <a:ea typeface="Futura" panose="02020800000000000000" pitchFamily="18" charset="0"/>
              <a:cs typeface="Futura" panose="02020800000000000000" pitchFamily="18" charset="0"/>
            </a:endParaRPr>
          </a:p>
          <a:p>
            <a:pPr algn="ctr"/>
            <a:endParaRPr lang="es-MX" sz="1100" b="0">
              <a:latin typeface="Futura" panose="02020800000000000000" pitchFamily="18" charset="0"/>
              <a:ea typeface="Futura" panose="02020800000000000000" pitchFamily="18" charset="0"/>
              <a:cs typeface="Futura" panose="02020800000000000000" pitchFamily="18" charset="0"/>
            </a:endParaRPr>
          </a:p>
          <a:p>
            <a:pPr algn="ctr"/>
            <a:endParaRPr lang="es-MX" sz="1100" b="0">
              <a:latin typeface="Futura" panose="02020800000000000000" pitchFamily="18" charset="0"/>
              <a:ea typeface="Futura" panose="02020800000000000000" pitchFamily="18" charset="0"/>
              <a:cs typeface="Futura" panose="02020800000000000000" pitchFamily="18" charset="0"/>
            </a:endParaRPr>
          </a:p>
          <a:p>
            <a:pPr algn="ctr"/>
            <a:r>
              <a:rPr lang="es-MX" sz="1100" b="0">
                <a:latin typeface="Futura Lt BT" panose="020B0402020204020303" pitchFamily="34" charset="0"/>
                <a:ea typeface="Futura" panose="02020800000000000000" pitchFamily="18" charset="0"/>
                <a:cs typeface="Futura" panose="02020800000000000000" pitchFamily="18" charset="0"/>
              </a:rPr>
              <a:t>Dr. Natividad</a:t>
            </a:r>
            <a:r>
              <a:rPr lang="es-MX" sz="1100" b="0" baseline="0">
                <a:latin typeface="Futura Lt BT" panose="020B0402020204020303" pitchFamily="34" charset="0"/>
                <a:ea typeface="Futura" panose="02020800000000000000" pitchFamily="18" charset="0"/>
                <a:cs typeface="Futura" panose="02020800000000000000" pitchFamily="18" charset="0"/>
              </a:rPr>
              <a:t> Castrejón Valdez</a:t>
            </a:r>
            <a:endParaRPr lang="es-MX" sz="1100" b="0">
              <a:latin typeface="Futura Lt BT" panose="020B0402020204020303" pitchFamily="34" charset="0"/>
              <a:ea typeface="Futura" panose="02020800000000000000" pitchFamily="18" charset="0"/>
              <a:cs typeface="Futura" panose="02020800000000000000" pitchFamily="18" charset="0"/>
            </a:endParaRPr>
          </a:p>
          <a:p>
            <a:pPr algn="ctr"/>
            <a:r>
              <a:rPr lang="es-MX" sz="1100" b="1">
                <a:latin typeface="Futura Lt BT" panose="020B0402020204020303" pitchFamily="34" charset="0"/>
                <a:ea typeface="Futura" panose="02020800000000000000" pitchFamily="18" charset="0"/>
                <a:cs typeface="Futura" panose="02020800000000000000" pitchFamily="18" charset="0"/>
              </a:rPr>
              <a:t>Presidente del Órgano de Gobierno</a:t>
            </a:r>
          </a:p>
        </xdr:txBody>
      </xdr: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3444C01A-E1D3-AF04-4520-E211F6E4270A}"/>
              </a:ext>
            </a:extLst>
          </xdr:cNvPr>
          <xdr:cNvCxnSpPr/>
        </xdr:nvCxnSpPr>
        <xdr:spPr>
          <a:xfrm>
            <a:off x="3112615" y="18380960"/>
            <a:ext cx="276225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oneCellAnchor>
    <xdr:from>
      <xdr:col>8</xdr:col>
      <xdr:colOff>243416</xdr:colOff>
      <xdr:row>1</xdr:row>
      <xdr:rowOff>114300</xdr:rowOff>
    </xdr:from>
    <xdr:ext cx="657226" cy="613304"/>
    <xdr:pic>
      <xdr:nvPicPr>
        <xdr:cNvPr id="11" name="image1.png">
          <a:extLst>
            <a:ext uri="{FF2B5EF4-FFF2-40B4-BE49-F238E27FC236}">
              <a16:creationId xmlns:a16="http://schemas.microsoft.com/office/drawing/2014/main" id="{15F32683-636A-4BA6-BE57-163335C1587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415991" y="285750"/>
          <a:ext cx="657226" cy="613304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76200</xdr:colOff>
      <xdr:row>1</xdr:row>
      <xdr:rowOff>85724</xdr:rowOff>
    </xdr:from>
    <xdr:to>
      <xdr:col>2</xdr:col>
      <xdr:colOff>0</xdr:colOff>
      <xdr:row>5</xdr:row>
      <xdr:rowOff>9524</xdr:rowOff>
    </xdr:to>
    <xdr:pic>
      <xdr:nvPicPr>
        <xdr:cNvPr id="12" name="Imagen 11" descr="C:\Users\RecFinancieros\Pictures\logo.png">
          <a:extLst>
            <a:ext uri="{FF2B5EF4-FFF2-40B4-BE49-F238E27FC236}">
              <a16:creationId xmlns:a16="http://schemas.microsoft.com/office/drawing/2014/main" id="{391A5871-6C25-4F4F-AA9C-4EB4A648EE09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57174"/>
          <a:ext cx="657225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A548B-7E65-4794-896B-431484867C17}">
  <sheetPr>
    <pageSetUpPr fitToPage="1"/>
  </sheetPr>
  <dimension ref="B1:I162"/>
  <sheetViews>
    <sheetView tabSelected="1" view="pageBreakPreview" zoomScaleNormal="100" zoomScaleSheetLayoutView="100" workbookViewId="0">
      <pane ySplit="10" topLeftCell="A156" activePane="bottomLeft" state="frozen"/>
      <selection pane="bottomLeft" activeCell="D159" sqref="D159"/>
    </sheetView>
  </sheetViews>
  <sheetFormatPr baseColWidth="10" defaultColWidth="11" defaultRowHeight="12.75" x14ac:dyDescent="0.2"/>
  <cols>
    <col min="1" max="1" width="4" style="6" customWidth="1"/>
    <col min="2" max="2" width="11" style="6"/>
    <col min="3" max="3" width="46" style="6" customWidth="1"/>
    <col min="4" max="4" width="16" style="6" customWidth="1"/>
    <col min="5" max="5" width="19.140625" style="6" customWidth="1"/>
    <col min="6" max="6" width="13.5703125" style="6" customWidth="1"/>
    <col min="7" max="7" width="13.140625" style="6" customWidth="1"/>
    <col min="8" max="8" width="14.7109375" style="6" customWidth="1"/>
    <col min="9" max="9" width="15.28515625" style="6" bestFit="1" customWidth="1"/>
    <col min="10" max="16384" width="11" style="6"/>
  </cols>
  <sheetData>
    <row r="1" spans="2:9" ht="13.5" thickBot="1" x14ac:dyDescent="0.25"/>
    <row r="2" spans="2:9" x14ac:dyDescent="0.2">
      <c r="B2" s="28" t="s">
        <v>87</v>
      </c>
      <c r="C2" s="29"/>
      <c r="D2" s="29"/>
      <c r="E2" s="29"/>
      <c r="F2" s="29"/>
      <c r="G2" s="29"/>
      <c r="H2" s="29"/>
      <c r="I2" s="33"/>
    </row>
    <row r="3" spans="2:9" x14ac:dyDescent="0.2">
      <c r="B3" s="30" t="s">
        <v>89</v>
      </c>
      <c r="C3" s="38"/>
      <c r="D3" s="38"/>
      <c r="E3" s="38"/>
      <c r="F3" s="38"/>
      <c r="G3" s="38"/>
      <c r="H3" s="38"/>
      <c r="I3" s="37"/>
    </row>
    <row r="4" spans="2:9" x14ac:dyDescent="0.2">
      <c r="B4" s="30" t="s">
        <v>0</v>
      </c>
      <c r="C4" s="38"/>
      <c r="D4" s="38"/>
      <c r="E4" s="38"/>
      <c r="F4" s="38"/>
      <c r="G4" s="38"/>
      <c r="H4" s="38"/>
      <c r="I4" s="37"/>
    </row>
    <row r="5" spans="2:9" x14ac:dyDescent="0.2">
      <c r="B5" s="30" t="s">
        <v>1</v>
      </c>
      <c r="C5" s="38"/>
      <c r="D5" s="38"/>
      <c r="E5" s="38"/>
      <c r="F5" s="38"/>
      <c r="G5" s="38"/>
      <c r="H5" s="38"/>
      <c r="I5" s="37"/>
    </row>
    <row r="6" spans="2:9" x14ac:dyDescent="0.2">
      <c r="B6" s="30" t="s">
        <v>88</v>
      </c>
      <c r="C6" s="38"/>
      <c r="D6" s="38"/>
      <c r="E6" s="38"/>
      <c r="F6" s="38"/>
      <c r="G6" s="38"/>
      <c r="H6" s="38"/>
      <c r="I6" s="37"/>
    </row>
    <row r="7" spans="2:9" ht="13.5" thickBot="1" x14ac:dyDescent="0.25">
      <c r="B7" s="31" t="s">
        <v>2</v>
      </c>
      <c r="C7" s="32"/>
      <c r="D7" s="32"/>
      <c r="E7" s="32"/>
      <c r="F7" s="32"/>
      <c r="G7" s="32"/>
      <c r="H7" s="32"/>
      <c r="I7" s="34"/>
    </row>
    <row r="8" spans="2:9" ht="15.75" customHeight="1" x14ac:dyDescent="0.2">
      <c r="B8" s="30" t="s">
        <v>3</v>
      </c>
      <c r="C8" s="37"/>
      <c r="D8" s="30" t="s">
        <v>4</v>
      </c>
      <c r="E8" s="38"/>
      <c r="F8" s="38"/>
      <c r="G8" s="38"/>
      <c r="H8" s="37"/>
      <c r="I8" s="26" t="s">
        <v>5</v>
      </c>
    </row>
    <row r="9" spans="2:9" ht="15" customHeight="1" thickBot="1" x14ac:dyDescent="0.25">
      <c r="B9" s="30"/>
      <c r="C9" s="37"/>
      <c r="D9" s="31"/>
      <c r="E9" s="32"/>
      <c r="F9" s="32"/>
      <c r="G9" s="32"/>
      <c r="H9" s="34"/>
      <c r="I9" s="26"/>
    </row>
    <row r="10" spans="2:9" ht="26.25" thickBot="1" x14ac:dyDescent="0.25">
      <c r="B10" s="31"/>
      <c r="C10" s="34"/>
      <c r="D10" s="1" t="s">
        <v>6</v>
      </c>
      <c r="E10" s="2" t="s">
        <v>7</v>
      </c>
      <c r="F10" s="1" t="s">
        <v>8</v>
      </c>
      <c r="G10" s="1" t="s">
        <v>9</v>
      </c>
      <c r="H10" s="1" t="s">
        <v>10</v>
      </c>
      <c r="I10" s="27"/>
    </row>
    <row r="11" spans="2:9" x14ac:dyDescent="0.2">
      <c r="B11" s="7" t="s">
        <v>11</v>
      </c>
      <c r="C11" s="8"/>
      <c r="D11" s="18">
        <f t="shared" ref="D11:I11" si="0">D12+D20+D30+D40+D50+D60+D73+D77+D64</f>
        <v>43678600</v>
      </c>
      <c r="E11" s="18">
        <f t="shared" si="0"/>
        <v>13894317.110000001</v>
      </c>
      <c r="F11" s="18">
        <f t="shared" si="0"/>
        <v>57572917.110000007</v>
      </c>
      <c r="G11" s="18">
        <f t="shared" si="0"/>
        <v>54287200.850000001</v>
      </c>
      <c r="H11" s="18">
        <f t="shared" si="0"/>
        <v>47169422.920000002</v>
      </c>
      <c r="I11" s="18">
        <f t="shared" si="0"/>
        <v>3285716.2600000016</v>
      </c>
    </row>
    <row r="12" spans="2:9" x14ac:dyDescent="0.2">
      <c r="B12" s="3" t="s">
        <v>12</v>
      </c>
      <c r="C12" s="9"/>
      <c r="D12" s="19">
        <f t="shared" ref="D12:I12" si="1">SUM(D13:D19)</f>
        <v>31146991</v>
      </c>
      <c r="E12" s="19">
        <f t="shared" si="1"/>
        <v>5706631.4500000002</v>
      </c>
      <c r="F12" s="19">
        <f t="shared" si="1"/>
        <v>36853622.450000003</v>
      </c>
      <c r="G12" s="19">
        <f t="shared" si="1"/>
        <v>36198286.68</v>
      </c>
      <c r="H12" s="19">
        <f t="shared" si="1"/>
        <v>34847404.5</v>
      </c>
      <c r="I12" s="19">
        <f t="shared" si="1"/>
        <v>655335.77000000188</v>
      </c>
    </row>
    <row r="13" spans="2:9" x14ac:dyDescent="0.2">
      <c r="B13" s="13" t="s">
        <v>13</v>
      </c>
      <c r="C13" s="11"/>
      <c r="D13" s="19">
        <v>19575367</v>
      </c>
      <c r="E13" s="20">
        <v>2677303.66</v>
      </c>
      <c r="F13" s="20">
        <f>D13+E13</f>
        <v>22252670.66</v>
      </c>
      <c r="G13" s="20">
        <v>22069910.649999999</v>
      </c>
      <c r="H13" s="20">
        <v>22069910.649999999</v>
      </c>
      <c r="I13" s="20">
        <f>F13-G13</f>
        <v>182760.01000000164</v>
      </c>
    </row>
    <row r="14" spans="2:9" x14ac:dyDescent="0.2">
      <c r="B14" s="13" t="s">
        <v>14</v>
      </c>
      <c r="C14" s="11"/>
      <c r="D14" s="19"/>
      <c r="E14" s="20"/>
      <c r="F14" s="20">
        <f t="shared" ref="F14:F19" si="2">D14+E14</f>
        <v>0</v>
      </c>
      <c r="G14" s="20"/>
      <c r="H14" s="20"/>
      <c r="I14" s="20">
        <f t="shared" ref="I14:I19" si="3">F14-G14</f>
        <v>0</v>
      </c>
    </row>
    <row r="15" spans="2:9" x14ac:dyDescent="0.2">
      <c r="B15" s="13" t="s">
        <v>15</v>
      </c>
      <c r="C15" s="11"/>
      <c r="D15" s="19">
        <v>5671155</v>
      </c>
      <c r="E15" s="20">
        <v>669102.96</v>
      </c>
      <c r="F15" s="20">
        <f t="shared" si="2"/>
        <v>6340257.96</v>
      </c>
      <c r="G15" s="20">
        <v>6340257.96</v>
      </c>
      <c r="H15" s="20">
        <v>6340257.96</v>
      </c>
      <c r="I15" s="20">
        <f t="shared" si="3"/>
        <v>0</v>
      </c>
    </row>
    <row r="16" spans="2:9" x14ac:dyDescent="0.2">
      <c r="B16" s="13" t="s">
        <v>16</v>
      </c>
      <c r="C16" s="11"/>
      <c r="D16" s="19">
        <v>5900469</v>
      </c>
      <c r="E16" s="20">
        <v>326819.83</v>
      </c>
      <c r="F16" s="20">
        <f t="shared" si="2"/>
        <v>6227288.8300000001</v>
      </c>
      <c r="G16" s="20">
        <v>6099599.2599999998</v>
      </c>
      <c r="H16" s="20">
        <v>4748717.08</v>
      </c>
      <c r="I16" s="20">
        <f t="shared" si="3"/>
        <v>127689.5700000003</v>
      </c>
    </row>
    <row r="17" spans="2:9" x14ac:dyDescent="0.2">
      <c r="B17" s="13" t="s">
        <v>17</v>
      </c>
      <c r="C17" s="11"/>
      <c r="D17" s="19">
        <v>0</v>
      </c>
      <c r="E17" s="20">
        <v>2033405</v>
      </c>
      <c r="F17" s="20">
        <f t="shared" si="2"/>
        <v>2033405</v>
      </c>
      <c r="G17" s="20">
        <v>1688518.81</v>
      </c>
      <c r="H17" s="20">
        <v>1688518.81</v>
      </c>
      <c r="I17" s="20">
        <f t="shared" si="3"/>
        <v>344886.18999999994</v>
      </c>
    </row>
    <row r="18" spans="2:9" x14ac:dyDescent="0.2">
      <c r="B18" s="13" t="s">
        <v>18</v>
      </c>
      <c r="C18" s="11"/>
      <c r="D18" s="19"/>
      <c r="E18" s="20"/>
      <c r="F18" s="20">
        <f t="shared" si="2"/>
        <v>0</v>
      </c>
      <c r="G18" s="20"/>
      <c r="H18" s="20"/>
      <c r="I18" s="20">
        <f t="shared" si="3"/>
        <v>0</v>
      </c>
    </row>
    <row r="19" spans="2:9" x14ac:dyDescent="0.2">
      <c r="B19" s="13" t="s">
        <v>19</v>
      </c>
      <c r="C19" s="11"/>
      <c r="D19" s="19"/>
      <c r="E19" s="20"/>
      <c r="F19" s="20">
        <f t="shared" si="2"/>
        <v>0</v>
      </c>
      <c r="G19" s="20"/>
      <c r="H19" s="20"/>
      <c r="I19" s="20">
        <f t="shared" si="3"/>
        <v>0</v>
      </c>
    </row>
    <row r="20" spans="2:9" x14ac:dyDescent="0.2">
      <c r="B20" s="3" t="s">
        <v>20</v>
      </c>
      <c r="C20" s="9"/>
      <c r="D20" s="19">
        <f t="shared" ref="D20:I20" si="4">SUM(D21:D29)</f>
        <v>2749738</v>
      </c>
      <c r="E20" s="19">
        <f t="shared" si="4"/>
        <v>1054344.9300000002</v>
      </c>
      <c r="F20" s="19">
        <f t="shared" si="4"/>
        <v>3804082.9299999997</v>
      </c>
      <c r="G20" s="19">
        <f t="shared" si="4"/>
        <v>3794705.49</v>
      </c>
      <c r="H20" s="19">
        <f t="shared" si="4"/>
        <v>2775328.75</v>
      </c>
      <c r="I20" s="19">
        <f t="shared" si="4"/>
        <v>9377.4399999997986</v>
      </c>
    </row>
    <row r="21" spans="2:9" x14ac:dyDescent="0.2">
      <c r="B21" s="13" t="s">
        <v>21</v>
      </c>
      <c r="C21" s="11"/>
      <c r="D21" s="19">
        <v>697548</v>
      </c>
      <c r="E21" s="20">
        <v>864689.2</v>
      </c>
      <c r="F21" s="19">
        <f t="shared" ref="F21:F29" si="5">D21+E21</f>
        <v>1562237.2</v>
      </c>
      <c r="G21" s="20">
        <v>1560750.6</v>
      </c>
      <c r="H21" s="20">
        <v>990979.31</v>
      </c>
      <c r="I21" s="20">
        <f>F21-G21</f>
        <v>1486.5999999998603</v>
      </c>
    </row>
    <row r="22" spans="2:9" x14ac:dyDescent="0.2">
      <c r="B22" s="13" t="s">
        <v>22</v>
      </c>
      <c r="C22" s="11"/>
      <c r="D22" s="19">
        <v>273000</v>
      </c>
      <c r="E22" s="20">
        <v>197819.43</v>
      </c>
      <c r="F22" s="19">
        <f t="shared" si="5"/>
        <v>470819.43</v>
      </c>
      <c r="G22" s="20">
        <v>470811.8</v>
      </c>
      <c r="H22" s="20">
        <v>410908.8</v>
      </c>
      <c r="I22" s="20">
        <f t="shared" ref="I22:I84" si="6">F22-G22</f>
        <v>7.6300000000046566</v>
      </c>
    </row>
    <row r="23" spans="2:9" x14ac:dyDescent="0.2">
      <c r="B23" s="13" t="s">
        <v>23</v>
      </c>
      <c r="C23" s="11"/>
      <c r="D23" s="19">
        <v>265000</v>
      </c>
      <c r="E23" s="20">
        <v>-264990.53000000003</v>
      </c>
      <c r="F23" s="19">
        <f t="shared" si="5"/>
        <v>9.4699999999720603</v>
      </c>
      <c r="G23" s="20">
        <v>0</v>
      </c>
      <c r="H23" s="20">
        <v>0</v>
      </c>
      <c r="I23" s="20">
        <f t="shared" si="6"/>
        <v>9.4699999999720603</v>
      </c>
    </row>
    <row r="24" spans="2:9" x14ac:dyDescent="0.2">
      <c r="B24" s="13" t="s">
        <v>24</v>
      </c>
      <c r="C24" s="11"/>
      <c r="D24" s="19">
        <v>193335</v>
      </c>
      <c r="E24" s="20">
        <v>166571.32</v>
      </c>
      <c r="F24" s="19">
        <f t="shared" si="5"/>
        <v>359906.32</v>
      </c>
      <c r="G24" s="20">
        <v>359847.64</v>
      </c>
      <c r="H24" s="20">
        <v>243383.64</v>
      </c>
      <c r="I24" s="20">
        <f t="shared" si="6"/>
        <v>58.679999999993015</v>
      </c>
    </row>
    <row r="25" spans="2:9" x14ac:dyDescent="0.2">
      <c r="B25" s="13" t="s">
        <v>25</v>
      </c>
      <c r="C25" s="11"/>
      <c r="D25" s="19">
        <v>343273</v>
      </c>
      <c r="E25" s="20">
        <v>98925.05</v>
      </c>
      <c r="F25" s="19">
        <f t="shared" si="5"/>
        <v>442198.05</v>
      </c>
      <c r="G25" s="20">
        <v>439938.81</v>
      </c>
      <c r="H25" s="20">
        <v>294926.15999999997</v>
      </c>
      <c r="I25" s="20">
        <f t="shared" si="6"/>
        <v>2259.2399999999907</v>
      </c>
    </row>
    <row r="26" spans="2:9" x14ac:dyDescent="0.2">
      <c r="B26" s="13" t="s">
        <v>26</v>
      </c>
      <c r="C26" s="11"/>
      <c r="D26" s="19">
        <v>480000</v>
      </c>
      <c r="E26" s="20">
        <v>-43660.959999999999</v>
      </c>
      <c r="F26" s="19">
        <f t="shared" si="5"/>
        <v>436339.04</v>
      </c>
      <c r="G26" s="20">
        <v>435527.74</v>
      </c>
      <c r="H26" s="20">
        <v>407951.84</v>
      </c>
      <c r="I26" s="20">
        <f t="shared" si="6"/>
        <v>811.29999999998836</v>
      </c>
    </row>
    <row r="27" spans="2:9" x14ac:dyDescent="0.2">
      <c r="B27" s="13" t="s">
        <v>27</v>
      </c>
      <c r="C27" s="11"/>
      <c r="D27" s="19">
        <v>201942</v>
      </c>
      <c r="E27" s="20">
        <v>-802.32</v>
      </c>
      <c r="F27" s="19">
        <f t="shared" si="5"/>
        <v>201139.68</v>
      </c>
      <c r="G27" s="20">
        <v>200544.41</v>
      </c>
      <c r="H27" s="20">
        <v>147703.51</v>
      </c>
      <c r="I27" s="20">
        <f t="shared" si="6"/>
        <v>595.26999999998952</v>
      </c>
    </row>
    <row r="28" spans="2:9" x14ac:dyDescent="0.2">
      <c r="B28" s="13" t="s">
        <v>28</v>
      </c>
      <c r="C28" s="11"/>
      <c r="D28" s="19"/>
      <c r="E28" s="20"/>
      <c r="F28" s="19">
        <f t="shared" si="5"/>
        <v>0</v>
      </c>
      <c r="G28" s="20"/>
      <c r="H28" s="20"/>
      <c r="I28" s="20">
        <f t="shared" si="6"/>
        <v>0</v>
      </c>
    </row>
    <row r="29" spans="2:9" x14ac:dyDescent="0.2">
      <c r="B29" s="13" t="s">
        <v>29</v>
      </c>
      <c r="C29" s="11"/>
      <c r="D29" s="19">
        <v>295640</v>
      </c>
      <c r="E29" s="20">
        <v>35793.74</v>
      </c>
      <c r="F29" s="19">
        <f t="shared" si="5"/>
        <v>331433.74</v>
      </c>
      <c r="G29" s="20">
        <v>327284.49</v>
      </c>
      <c r="H29" s="20">
        <v>279475.49</v>
      </c>
      <c r="I29" s="20">
        <f t="shared" si="6"/>
        <v>4149.25</v>
      </c>
    </row>
    <row r="30" spans="2:9" x14ac:dyDescent="0.2">
      <c r="B30" s="3" t="s">
        <v>30</v>
      </c>
      <c r="C30" s="9"/>
      <c r="D30" s="19">
        <f t="shared" ref="D30:I30" si="7">SUM(D31:D39)</f>
        <v>7257603</v>
      </c>
      <c r="E30" s="19">
        <f t="shared" si="7"/>
        <v>3099286.16</v>
      </c>
      <c r="F30" s="19">
        <f t="shared" si="7"/>
        <v>10356889.16</v>
      </c>
      <c r="G30" s="19">
        <f t="shared" si="7"/>
        <v>10041995.640000001</v>
      </c>
      <c r="H30" s="19">
        <f t="shared" si="7"/>
        <v>7780045.9800000004</v>
      </c>
      <c r="I30" s="19">
        <f t="shared" si="7"/>
        <v>314893.51999999979</v>
      </c>
    </row>
    <row r="31" spans="2:9" x14ac:dyDescent="0.2">
      <c r="B31" s="13" t="s">
        <v>31</v>
      </c>
      <c r="C31" s="11"/>
      <c r="D31" s="19">
        <v>910338</v>
      </c>
      <c r="E31" s="20">
        <v>-98745.74</v>
      </c>
      <c r="F31" s="19">
        <f t="shared" ref="F31:F39" si="8">D31+E31</f>
        <v>811592.26</v>
      </c>
      <c r="G31" s="20">
        <v>798610.76</v>
      </c>
      <c r="H31" s="20">
        <v>796753.34</v>
      </c>
      <c r="I31" s="20">
        <f t="shared" si="6"/>
        <v>12981.5</v>
      </c>
    </row>
    <row r="32" spans="2:9" x14ac:dyDescent="0.2">
      <c r="B32" s="13" t="s">
        <v>32</v>
      </c>
      <c r="C32" s="11"/>
      <c r="D32" s="19">
        <v>131000</v>
      </c>
      <c r="E32" s="20">
        <v>340125.12</v>
      </c>
      <c r="F32" s="19">
        <f t="shared" si="8"/>
        <v>471125.12</v>
      </c>
      <c r="G32" s="20">
        <v>466531</v>
      </c>
      <c r="H32" s="20">
        <v>256641.53</v>
      </c>
      <c r="I32" s="20">
        <f t="shared" si="6"/>
        <v>4594.1199999999953</v>
      </c>
    </row>
    <row r="33" spans="2:9" x14ac:dyDescent="0.2">
      <c r="B33" s="13" t="s">
        <v>33</v>
      </c>
      <c r="C33" s="11"/>
      <c r="D33" s="19">
        <v>1106600</v>
      </c>
      <c r="E33" s="20">
        <v>-408528.53</v>
      </c>
      <c r="F33" s="19">
        <f t="shared" si="8"/>
        <v>698071.47</v>
      </c>
      <c r="G33" s="20">
        <v>649872.80000000005</v>
      </c>
      <c r="H33" s="20">
        <v>603872.80000000005</v>
      </c>
      <c r="I33" s="20">
        <f t="shared" si="6"/>
        <v>48198.669999999925</v>
      </c>
    </row>
    <row r="34" spans="2:9" x14ac:dyDescent="0.2">
      <c r="B34" s="13" t="s">
        <v>34</v>
      </c>
      <c r="C34" s="11"/>
      <c r="D34" s="19">
        <v>116000</v>
      </c>
      <c r="E34" s="20">
        <v>111167.06</v>
      </c>
      <c r="F34" s="19">
        <f t="shared" si="8"/>
        <v>227167.06</v>
      </c>
      <c r="G34" s="20">
        <v>227167.06</v>
      </c>
      <c r="H34" s="20">
        <v>227167.06</v>
      </c>
      <c r="I34" s="20">
        <f t="shared" si="6"/>
        <v>0</v>
      </c>
    </row>
    <row r="35" spans="2:9" x14ac:dyDescent="0.2">
      <c r="B35" s="13" t="s">
        <v>35</v>
      </c>
      <c r="C35" s="11"/>
      <c r="D35" s="19">
        <v>2832227</v>
      </c>
      <c r="E35" s="20">
        <v>1112698.48</v>
      </c>
      <c r="F35" s="19">
        <f t="shared" si="8"/>
        <v>3944925.48</v>
      </c>
      <c r="G35" s="20">
        <v>3934301.85</v>
      </c>
      <c r="H35" s="20">
        <v>3799275.25</v>
      </c>
      <c r="I35" s="20">
        <f t="shared" si="6"/>
        <v>10623.629999999888</v>
      </c>
    </row>
    <row r="36" spans="2:9" x14ac:dyDescent="0.2">
      <c r="B36" s="13" t="s">
        <v>36</v>
      </c>
      <c r="C36" s="11"/>
      <c r="D36" s="19">
        <v>358300</v>
      </c>
      <c r="E36" s="20">
        <v>70528.33</v>
      </c>
      <c r="F36" s="19">
        <f t="shared" si="8"/>
        <v>428828.33</v>
      </c>
      <c r="G36" s="20">
        <v>428620.72</v>
      </c>
      <c r="H36" s="20">
        <v>286830.32</v>
      </c>
      <c r="I36" s="20">
        <f t="shared" si="6"/>
        <v>207.61000000004424</v>
      </c>
    </row>
    <row r="37" spans="2:9" x14ac:dyDescent="0.2">
      <c r="B37" s="13" t="s">
        <v>37</v>
      </c>
      <c r="C37" s="11"/>
      <c r="D37" s="19">
        <v>189220</v>
      </c>
      <c r="E37" s="20">
        <v>-140681.79</v>
      </c>
      <c r="F37" s="19">
        <f t="shared" si="8"/>
        <v>48538.209999999992</v>
      </c>
      <c r="G37" s="20">
        <v>46994.7</v>
      </c>
      <c r="H37" s="20">
        <v>46994.7</v>
      </c>
      <c r="I37" s="20">
        <f t="shared" si="6"/>
        <v>1543.5099999999948</v>
      </c>
    </row>
    <row r="38" spans="2:9" x14ac:dyDescent="0.2">
      <c r="B38" s="13" t="s">
        <v>38</v>
      </c>
      <c r="C38" s="11"/>
      <c r="D38" s="19">
        <v>42000</v>
      </c>
      <c r="E38" s="20">
        <v>83303.83</v>
      </c>
      <c r="F38" s="19">
        <f t="shared" si="8"/>
        <v>125303.83</v>
      </c>
      <c r="G38" s="20">
        <v>125276</v>
      </c>
      <c r="H38" s="20">
        <v>125276</v>
      </c>
      <c r="I38" s="20">
        <f t="shared" si="6"/>
        <v>27.830000000001746</v>
      </c>
    </row>
    <row r="39" spans="2:9" x14ac:dyDescent="0.2">
      <c r="B39" s="13" t="s">
        <v>39</v>
      </c>
      <c r="C39" s="11"/>
      <c r="D39" s="19">
        <v>1571918</v>
      </c>
      <c r="E39" s="20">
        <v>2029419.4</v>
      </c>
      <c r="F39" s="19">
        <f t="shared" si="8"/>
        <v>3601337.4</v>
      </c>
      <c r="G39" s="20">
        <v>3364620.75</v>
      </c>
      <c r="H39" s="20">
        <v>1637234.98</v>
      </c>
      <c r="I39" s="20">
        <f t="shared" si="6"/>
        <v>236716.64999999991</v>
      </c>
    </row>
    <row r="40" spans="2:9" ht="25.5" customHeight="1" x14ac:dyDescent="0.2">
      <c r="B40" s="35" t="s">
        <v>40</v>
      </c>
      <c r="C40" s="36"/>
      <c r="D40" s="19">
        <f t="shared" ref="D40:I40" si="9">SUM(D41:D49)</f>
        <v>0</v>
      </c>
      <c r="E40" s="19">
        <f t="shared" si="9"/>
        <v>0</v>
      </c>
      <c r="F40" s="19">
        <f>SUM(F41:F49)</f>
        <v>0</v>
      </c>
      <c r="G40" s="19">
        <f t="shared" si="9"/>
        <v>0</v>
      </c>
      <c r="H40" s="19">
        <f t="shared" si="9"/>
        <v>0</v>
      </c>
      <c r="I40" s="19">
        <f t="shared" si="9"/>
        <v>0</v>
      </c>
    </row>
    <row r="41" spans="2:9" x14ac:dyDescent="0.2">
      <c r="B41" s="13" t="s">
        <v>41</v>
      </c>
      <c r="C41" s="11"/>
      <c r="D41" s="19"/>
      <c r="E41" s="20"/>
      <c r="F41" s="19">
        <f>D41+E41</f>
        <v>0</v>
      </c>
      <c r="G41" s="20"/>
      <c r="H41" s="20"/>
      <c r="I41" s="20">
        <f t="shared" si="6"/>
        <v>0</v>
      </c>
    </row>
    <row r="42" spans="2:9" x14ac:dyDescent="0.2">
      <c r="B42" s="13" t="s">
        <v>42</v>
      </c>
      <c r="C42" s="11"/>
      <c r="D42" s="19"/>
      <c r="E42" s="20"/>
      <c r="F42" s="19">
        <f t="shared" ref="F42:F84" si="10">D42+E42</f>
        <v>0</v>
      </c>
      <c r="G42" s="20"/>
      <c r="H42" s="20"/>
      <c r="I42" s="20">
        <f t="shared" si="6"/>
        <v>0</v>
      </c>
    </row>
    <row r="43" spans="2:9" x14ac:dyDescent="0.2">
      <c r="B43" s="13" t="s">
        <v>43</v>
      </c>
      <c r="C43" s="11"/>
      <c r="D43" s="19"/>
      <c r="E43" s="20"/>
      <c r="F43" s="19">
        <f t="shared" si="10"/>
        <v>0</v>
      </c>
      <c r="G43" s="20"/>
      <c r="H43" s="20"/>
      <c r="I43" s="20">
        <f t="shared" si="6"/>
        <v>0</v>
      </c>
    </row>
    <row r="44" spans="2:9" x14ac:dyDescent="0.2">
      <c r="B44" s="13" t="s">
        <v>44</v>
      </c>
      <c r="C44" s="11"/>
      <c r="D44" s="19"/>
      <c r="E44" s="20"/>
      <c r="F44" s="19">
        <f t="shared" si="10"/>
        <v>0</v>
      </c>
      <c r="G44" s="20"/>
      <c r="H44" s="20"/>
      <c r="I44" s="20">
        <f t="shared" si="6"/>
        <v>0</v>
      </c>
    </row>
    <row r="45" spans="2:9" x14ac:dyDescent="0.2">
      <c r="B45" s="13" t="s">
        <v>45</v>
      </c>
      <c r="C45" s="11"/>
      <c r="D45" s="19"/>
      <c r="E45" s="20"/>
      <c r="F45" s="19">
        <f t="shared" si="10"/>
        <v>0</v>
      </c>
      <c r="G45" s="20"/>
      <c r="H45" s="20"/>
      <c r="I45" s="20">
        <f t="shared" si="6"/>
        <v>0</v>
      </c>
    </row>
    <row r="46" spans="2:9" x14ac:dyDescent="0.2">
      <c r="B46" s="13" t="s">
        <v>46</v>
      </c>
      <c r="C46" s="11"/>
      <c r="D46" s="19"/>
      <c r="E46" s="20"/>
      <c r="F46" s="19">
        <f t="shared" si="10"/>
        <v>0</v>
      </c>
      <c r="G46" s="20"/>
      <c r="H46" s="20"/>
      <c r="I46" s="20">
        <f t="shared" si="6"/>
        <v>0</v>
      </c>
    </row>
    <row r="47" spans="2:9" x14ac:dyDescent="0.2">
      <c r="B47" s="13" t="s">
        <v>47</v>
      </c>
      <c r="C47" s="11"/>
      <c r="D47" s="19"/>
      <c r="E47" s="20"/>
      <c r="F47" s="19">
        <f t="shared" si="10"/>
        <v>0</v>
      </c>
      <c r="G47" s="20"/>
      <c r="H47" s="20"/>
      <c r="I47" s="20">
        <f t="shared" si="6"/>
        <v>0</v>
      </c>
    </row>
    <row r="48" spans="2:9" x14ac:dyDescent="0.2">
      <c r="B48" s="13" t="s">
        <v>48</v>
      </c>
      <c r="C48" s="11"/>
      <c r="D48" s="19"/>
      <c r="E48" s="20"/>
      <c r="F48" s="19">
        <f t="shared" si="10"/>
        <v>0</v>
      </c>
      <c r="G48" s="20"/>
      <c r="H48" s="20"/>
      <c r="I48" s="20">
        <f t="shared" si="6"/>
        <v>0</v>
      </c>
    </row>
    <row r="49" spans="2:9" x14ac:dyDescent="0.2">
      <c r="B49" s="13" t="s">
        <v>49</v>
      </c>
      <c r="C49" s="11"/>
      <c r="D49" s="19"/>
      <c r="E49" s="20"/>
      <c r="F49" s="19">
        <f t="shared" si="10"/>
        <v>0</v>
      </c>
      <c r="G49" s="20"/>
      <c r="H49" s="20"/>
      <c r="I49" s="20">
        <f t="shared" si="6"/>
        <v>0</v>
      </c>
    </row>
    <row r="50" spans="2:9" x14ac:dyDescent="0.2">
      <c r="B50" s="35" t="s">
        <v>50</v>
      </c>
      <c r="C50" s="36"/>
      <c r="D50" s="19">
        <f t="shared" ref="D50:I50" si="11">SUM(D51:D59)</f>
        <v>0</v>
      </c>
      <c r="E50" s="19">
        <f t="shared" si="11"/>
        <v>4253207.3499999996</v>
      </c>
      <c r="F50" s="19">
        <f t="shared" si="11"/>
        <v>4253207.3499999996</v>
      </c>
      <c r="G50" s="19">
        <f t="shared" si="11"/>
        <v>4252213.04</v>
      </c>
      <c r="H50" s="19">
        <f t="shared" si="11"/>
        <v>1766643.69</v>
      </c>
      <c r="I50" s="19">
        <f t="shared" si="11"/>
        <v>994.30999999982305</v>
      </c>
    </row>
    <row r="51" spans="2:9" x14ac:dyDescent="0.2">
      <c r="B51" s="13" t="s">
        <v>51</v>
      </c>
      <c r="C51" s="11"/>
      <c r="D51" s="19">
        <v>0</v>
      </c>
      <c r="E51" s="20">
        <v>2147644.15</v>
      </c>
      <c r="F51" s="19">
        <f t="shared" si="10"/>
        <v>2147644.15</v>
      </c>
      <c r="G51" s="20">
        <v>2147635.1</v>
      </c>
      <c r="H51" s="20">
        <v>669989.75</v>
      </c>
      <c r="I51" s="20">
        <f t="shared" si="6"/>
        <v>9.0499999998137355</v>
      </c>
    </row>
    <row r="52" spans="2:9" x14ac:dyDescent="0.2">
      <c r="B52" s="13" t="s">
        <v>52</v>
      </c>
      <c r="C52" s="11"/>
      <c r="D52" s="19">
        <v>0</v>
      </c>
      <c r="E52" s="20">
        <v>1085636.74</v>
      </c>
      <c r="F52" s="19">
        <f t="shared" si="10"/>
        <v>1085636.74</v>
      </c>
      <c r="G52" s="20">
        <v>1085317.1599999999</v>
      </c>
      <c r="H52" s="20">
        <v>1085317.1599999999</v>
      </c>
      <c r="I52" s="20">
        <f t="shared" si="6"/>
        <v>319.58000000007451</v>
      </c>
    </row>
    <row r="53" spans="2:9" x14ac:dyDescent="0.2">
      <c r="B53" s="13" t="s">
        <v>53</v>
      </c>
      <c r="C53" s="11"/>
      <c r="D53" s="19">
        <v>0</v>
      </c>
      <c r="E53" s="20">
        <v>136300</v>
      </c>
      <c r="F53" s="19">
        <f t="shared" si="10"/>
        <v>136300</v>
      </c>
      <c r="G53" s="20">
        <v>136184</v>
      </c>
      <c r="H53" s="20">
        <v>0</v>
      </c>
      <c r="I53" s="20">
        <f t="shared" si="6"/>
        <v>116</v>
      </c>
    </row>
    <row r="54" spans="2:9" x14ac:dyDescent="0.2">
      <c r="B54" s="13" t="s">
        <v>54</v>
      </c>
      <c r="C54" s="11"/>
      <c r="D54" s="19"/>
      <c r="E54" s="20"/>
      <c r="F54" s="19">
        <f t="shared" si="10"/>
        <v>0</v>
      </c>
      <c r="G54" s="20"/>
      <c r="H54" s="20"/>
      <c r="I54" s="20">
        <f t="shared" si="6"/>
        <v>0</v>
      </c>
    </row>
    <row r="55" spans="2:9" x14ac:dyDescent="0.2">
      <c r="B55" s="13" t="s">
        <v>55</v>
      </c>
      <c r="C55" s="11"/>
      <c r="D55" s="19"/>
      <c r="E55" s="20"/>
      <c r="F55" s="19">
        <f t="shared" si="10"/>
        <v>0</v>
      </c>
      <c r="G55" s="20"/>
      <c r="H55" s="20"/>
      <c r="I55" s="20">
        <f t="shared" si="6"/>
        <v>0</v>
      </c>
    </row>
    <row r="56" spans="2:9" x14ac:dyDescent="0.2">
      <c r="B56" s="13" t="s">
        <v>56</v>
      </c>
      <c r="C56" s="11"/>
      <c r="D56" s="19">
        <v>0</v>
      </c>
      <c r="E56" s="20">
        <v>883626.46</v>
      </c>
      <c r="F56" s="19">
        <f t="shared" si="10"/>
        <v>883626.46</v>
      </c>
      <c r="G56" s="20">
        <v>883076.78</v>
      </c>
      <c r="H56" s="20">
        <v>11336.78</v>
      </c>
      <c r="I56" s="20">
        <f t="shared" si="6"/>
        <v>549.67999999993481</v>
      </c>
    </row>
    <row r="57" spans="2:9" x14ac:dyDescent="0.2">
      <c r="B57" s="13" t="s">
        <v>57</v>
      </c>
      <c r="C57" s="11"/>
      <c r="D57" s="19"/>
      <c r="E57" s="20"/>
      <c r="F57" s="19">
        <f t="shared" si="10"/>
        <v>0</v>
      </c>
      <c r="G57" s="20"/>
      <c r="H57" s="20"/>
      <c r="I57" s="20">
        <f t="shared" si="6"/>
        <v>0</v>
      </c>
    </row>
    <row r="58" spans="2:9" x14ac:dyDescent="0.2">
      <c r="B58" s="13" t="s">
        <v>58</v>
      </c>
      <c r="C58" s="11"/>
      <c r="D58" s="19"/>
      <c r="E58" s="20"/>
      <c r="F58" s="19">
        <f t="shared" si="10"/>
        <v>0</v>
      </c>
      <c r="G58" s="20"/>
      <c r="H58" s="20"/>
      <c r="I58" s="20">
        <f t="shared" si="6"/>
        <v>0</v>
      </c>
    </row>
    <row r="59" spans="2:9" x14ac:dyDescent="0.2">
      <c r="B59" s="13" t="s">
        <v>59</v>
      </c>
      <c r="C59" s="11"/>
      <c r="D59" s="19"/>
      <c r="E59" s="20"/>
      <c r="F59" s="19">
        <f t="shared" si="10"/>
        <v>0</v>
      </c>
      <c r="G59" s="20"/>
      <c r="H59" s="20"/>
      <c r="I59" s="20">
        <f t="shared" si="6"/>
        <v>0</v>
      </c>
    </row>
    <row r="60" spans="2:9" x14ac:dyDescent="0.2">
      <c r="B60" s="3" t="s">
        <v>60</v>
      </c>
      <c r="C60" s="9"/>
      <c r="D60" s="19">
        <f>SUM(D61:D63)</f>
        <v>0</v>
      </c>
      <c r="E60" s="19">
        <f>SUM(E61:E63)</f>
        <v>0</v>
      </c>
      <c r="F60" s="19">
        <f>SUM(F61:F63)</f>
        <v>0</v>
      </c>
      <c r="G60" s="19">
        <f>SUM(G61:G63)</f>
        <v>0</v>
      </c>
      <c r="H60" s="19">
        <f>SUM(H61:H63)</f>
        <v>0</v>
      </c>
      <c r="I60" s="20">
        <f t="shared" si="6"/>
        <v>0</v>
      </c>
    </row>
    <row r="61" spans="2:9" x14ac:dyDescent="0.2">
      <c r="B61" s="13" t="s">
        <v>61</v>
      </c>
      <c r="C61" s="11"/>
      <c r="D61" s="19"/>
      <c r="E61" s="20"/>
      <c r="F61" s="19">
        <f t="shared" si="10"/>
        <v>0</v>
      </c>
      <c r="G61" s="20"/>
      <c r="H61" s="20"/>
      <c r="I61" s="20">
        <f t="shared" si="6"/>
        <v>0</v>
      </c>
    </row>
    <row r="62" spans="2:9" x14ac:dyDescent="0.2">
      <c r="B62" s="13" t="s">
        <v>62</v>
      </c>
      <c r="C62" s="11"/>
      <c r="D62" s="19"/>
      <c r="E62" s="20"/>
      <c r="F62" s="19">
        <f t="shared" si="10"/>
        <v>0</v>
      </c>
      <c r="G62" s="20"/>
      <c r="H62" s="20"/>
      <c r="I62" s="20">
        <f t="shared" si="6"/>
        <v>0</v>
      </c>
    </row>
    <row r="63" spans="2:9" x14ac:dyDescent="0.2">
      <c r="B63" s="13" t="s">
        <v>63</v>
      </c>
      <c r="C63" s="11"/>
      <c r="D63" s="19"/>
      <c r="E63" s="20"/>
      <c r="F63" s="19">
        <f t="shared" si="10"/>
        <v>0</v>
      </c>
      <c r="G63" s="20"/>
      <c r="H63" s="20"/>
      <c r="I63" s="20">
        <f t="shared" si="6"/>
        <v>0</v>
      </c>
    </row>
    <row r="64" spans="2:9" x14ac:dyDescent="0.2">
      <c r="B64" s="35" t="s">
        <v>64</v>
      </c>
      <c r="C64" s="36"/>
      <c r="D64" s="19">
        <f>SUM(D65:D72)</f>
        <v>2524268</v>
      </c>
      <c r="E64" s="19">
        <f>SUM(E65:E72)</f>
        <v>-219152.78</v>
      </c>
      <c r="F64" s="19">
        <f>F65+F66+F67+F68+F69+F71+F72</f>
        <v>2305115.2200000002</v>
      </c>
      <c r="G64" s="19">
        <f>SUM(G65:G72)</f>
        <v>0</v>
      </c>
      <c r="H64" s="19">
        <f>SUM(H65:H72)</f>
        <v>0</v>
      </c>
      <c r="I64" s="20">
        <f t="shared" si="6"/>
        <v>2305115.2200000002</v>
      </c>
    </row>
    <row r="65" spans="2:9" x14ac:dyDescent="0.2">
      <c r="B65" s="13" t="s">
        <v>65</v>
      </c>
      <c r="C65" s="11"/>
      <c r="D65" s="19"/>
      <c r="E65" s="20"/>
      <c r="F65" s="19">
        <f t="shared" si="10"/>
        <v>0</v>
      </c>
      <c r="G65" s="20"/>
      <c r="H65" s="20"/>
      <c r="I65" s="20">
        <f t="shared" si="6"/>
        <v>0</v>
      </c>
    </row>
    <row r="66" spans="2:9" x14ac:dyDescent="0.2">
      <c r="B66" s="13" t="s">
        <v>66</v>
      </c>
      <c r="C66" s="11"/>
      <c r="D66" s="19"/>
      <c r="E66" s="20"/>
      <c r="F66" s="19">
        <f t="shared" si="10"/>
        <v>0</v>
      </c>
      <c r="G66" s="20"/>
      <c r="H66" s="20"/>
      <c r="I66" s="20">
        <f t="shared" si="6"/>
        <v>0</v>
      </c>
    </row>
    <row r="67" spans="2:9" x14ac:dyDescent="0.2">
      <c r="B67" s="13" t="s">
        <v>67</v>
      </c>
      <c r="C67" s="11"/>
      <c r="D67" s="19"/>
      <c r="E67" s="20"/>
      <c r="F67" s="19">
        <f t="shared" si="10"/>
        <v>0</v>
      </c>
      <c r="G67" s="20"/>
      <c r="H67" s="20"/>
      <c r="I67" s="20">
        <f t="shared" si="6"/>
        <v>0</v>
      </c>
    </row>
    <row r="68" spans="2:9" x14ac:dyDescent="0.2">
      <c r="B68" s="13" t="s">
        <v>68</v>
      </c>
      <c r="C68" s="11"/>
      <c r="D68" s="19"/>
      <c r="E68" s="20"/>
      <c r="F68" s="19">
        <f t="shared" si="10"/>
        <v>0</v>
      </c>
      <c r="G68" s="20"/>
      <c r="H68" s="20"/>
      <c r="I68" s="20">
        <f t="shared" si="6"/>
        <v>0</v>
      </c>
    </row>
    <row r="69" spans="2:9" x14ac:dyDescent="0.2">
      <c r="B69" s="13" t="s">
        <v>69</v>
      </c>
      <c r="C69" s="11"/>
      <c r="D69" s="19"/>
      <c r="E69" s="20"/>
      <c r="F69" s="19">
        <f t="shared" si="10"/>
        <v>0</v>
      </c>
      <c r="G69" s="20"/>
      <c r="H69" s="20"/>
      <c r="I69" s="20">
        <f t="shared" si="6"/>
        <v>0</v>
      </c>
    </row>
    <row r="70" spans="2:9" x14ac:dyDescent="0.2">
      <c r="B70" s="13" t="s">
        <v>70</v>
      </c>
      <c r="C70" s="11"/>
      <c r="D70" s="19"/>
      <c r="E70" s="20"/>
      <c r="F70" s="19">
        <f t="shared" si="10"/>
        <v>0</v>
      </c>
      <c r="G70" s="20"/>
      <c r="H70" s="20"/>
      <c r="I70" s="20">
        <f t="shared" si="6"/>
        <v>0</v>
      </c>
    </row>
    <row r="71" spans="2:9" x14ac:dyDescent="0.2">
      <c r="B71" s="13" t="s">
        <v>71</v>
      </c>
      <c r="C71" s="11"/>
      <c r="D71" s="19"/>
      <c r="E71" s="20"/>
      <c r="F71" s="19">
        <f t="shared" si="10"/>
        <v>0</v>
      </c>
      <c r="G71" s="20"/>
      <c r="H71" s="20"/>
      <c r="I71" s="20">
        <f t="shared" si="6"/>
        <v>0</v>
      </c>
    </row>
    <row r="72" spans="2:9" x14ac:dyDescent="0.2">
      <c r="B72" s="13" t="s">
        <v>72</v>
      </c>
      <c r="C72" s="11"/>
      <c r="D72" s="19">
        <v>2524268</v>
      </c>
      <c r="E72" s="20">
        <v>-219152.78</v>
      </c>
      <c r="F72" s="19">
        <f t="shared" si="10"/>
        <v>2305115.2200000002</v>
      </c>
      <c r="G72" s="20">
        <v>0</v>
      </c>
      <c r="H72" s="20">
        <v>0</v>
      </c>
      <c r="I72" s="20">
        <f t="shared" si="6"/>
        <v>2305115.2200000002</v>
      </c>
    </row>
    <row r="73" spans="2:9" x14ac:dyDescent="0.2">
      <c r="B73" s="3" t="s">
        <v>73</v>
      </c>
      <c r="C73" s="9"/>
      <c r="D73" s="19">
        <f>SUM(D74:D76)</f>
        <v>0</v>
      </c>
      <c r="E73" s="19">
        <f>SUM(E74:E76)</f>
        <v>0</v>
      </c>
      <c r="F73" s="19">
        <f>SUM(F74:F76)</f>
        <v>0</v>
      </c>
      <c r="G73" s="19">
        <f>SUM(G74:G76)</f>
        <v>0</v>
      </c>
      <c r="H73" s="19">
        <f>SUM(H74:H76)</f>
        <v>0</v>
      </c>
      <c r="I73" s="20">
        <f t="shared" si="6"/>
        <v>0</v>
      </c>
    </row>
    <row r="74" spans="2:9" x14ac:dyDescent="0.2">
      <c r="B74" s="13" t="s">
        <v>74</v>
      </c>
      <c r="C74" s="11"/>
      <c r="D74" s="19"/>
      <c r="E74" s="20"/>
      <c r="F74" s="19">
        <f t="shared" si="10"/>
        <v>0</v>
      </c>
      <c r="G74" s="20"/>
      <c r="H74" s="20"/>
      <c r="I74" s="20">
        <f t="shared" si="6"/>
        <v>0</v>
      </c>
    </row>
    <row r="75" spans="2:9" x14ac:dyDescent="0.2">
      <c r="B75" s="13" t="s">
        <v>75</v>
      </c>
      <c r="C75" s="11"/>
      <c r="D75" s="19"/>
      <c r="E75" s="20"/>
      <c r="F75" s="19">
        <f t="shared" si="10"/>
        <v>0</v>
      </c>
      <c r="G75" s="20"/>
      <c r="H75" s="20"/>
      <c r="I75" s="20">
        <f t="shared" si="6"/>
        <v>0</v>
      </c>
    </row>
    <row r="76" spans="2:9" x14ac:dyDescent="0.2">
      <c r="B76" s="13" t="s">
        <v>76</v>
      </c>
      <c r="C76" s="11"/>
      <c r="D76" s="19"/>
      <c r="E76" s="20"/>
      <c r="F76" s="19">
        <f t="shared" si="10"/>
        <v>0</v>
      </c>
      <c r="G76" s="20"/>
      <c r="H76" s="20"/>
      <c r="I76" s="20">
        <f t="shared" si="6"/>
        <v>0</v>
      </c>
    </row>
    <row r="77" spans="2:9" x14ac:dyDescent="0.2">
      <c r="B77" s="3" t="s">
        <v>77</v>
      </c>
      <c r="C77" s="9"/>
      <c r="D77" s="19">
        <f>SUM(D78:D84)</f>
        <v>0</v>
      </c>
      <c r="E77" s="19">
        <f>SUM(E78:E84)</f>
        <v>0</v>
      </c>
      <c r="F77" s="19">
        <f>SUM(F78:F84)</f>
        <v>0</v>
      </c>
      <c r="G77" s="19">
        <f>SUM(G78:G84)</f>
        <v>0</v>
      </c>
      <c r="H77" s="19">
        <f>SUM(H78:H84)</f>
        <v>0</v>
      </c>
      <c r="I77" s="20">
        <f t="shared" si="6"/>
        <v>0</v>
      </c>
    </row>
    <row r="78" spans="2:9" x14ac:dyDescent="0.2">
      <c r="B78" s="13" t="s">
        <v>78</v>
      </c>
      <c r="C78" s="11"/>
      <c r="D78" s="19"/>
      <c r="E78" s="20"/>
      <c r="F78" s="19">
        <f t="shared" si="10"/>
        <v>0</v>
      </c>
      <c r="G78" s="20"/>
      <c r="H78" s="20"/>
      <c r="I78" s="20">
        <f t="shared" si="6"/>
        <v>0</v>
      </c>
    </row>
    <row r="79" spans="2:9" x14ac:dyDescent="0.2">
      <c r="B79" s="13" t="s">
        <v>79</v>
      </c>
      <c r="C79" s="11"/>
      <c r="D79" s="19"/>
      <c r="E79" s="20"/>
      <c r="F79" s="19">
        <f t="shared" si="10"/>
        <v>0</v>
      </c>
      <c r="G79" s="20"/>
      <c r="H79" s="20"/>
      <c r="I79" s="20">
        <f t="shared" si="6"/>
        <v>0</v>
      </c>
    </row>
    <row r="80" spans="2:9" x14ac:dyDescent="0.2">
      <c r="B80" s="13" t="s">
        <v>80</v>
      </c>
      <c r="C80" s="11"/>
      <c r="D80" s="19"/>
      <c r="E80" s="20"/>
      <c r="F80" s="19">
        <f t="shared" si="10"/>
        <v>0</v>
      </c>
      <c r="G80" s="20"/>
      <c r="H80" s="20"/>
      <c r="I80" s="20">
        <f t="shared" si="6"/>
        <v>0</v>
      </c>
    </row>
    <row r="81" spans="2:9" x14ac:dyDescent="0.2">
      <c r="B81" s="13" t="s">
        <v>81</v>
      </c>
      <c r="C81" s="11"/>
      <c r="D81" s="19"/>
      <c r="E81" s="20"/>
      <c r="F81" s="19">
        <f t="shared" si="10"/>
        <v>0</v>
      </c>
      <c r="G81" s="20"/>
      <c r="H81" s="20"/>
      <c r="I81" s="20">
        <f t="shared" si="6"/>
        <v>0</v>
      </c>
    </row>
    <row r="82" spans="2:9" x14ac:dyDescent="0.2">
      <c r="B82" s="13" t="s">
        <v>82</v>
      </c>
      <c r="C82" s="11"/>
      <c r="D82" s="19"/>
      <c r="E82" s="20"/>
      <c r="F82" s="19">
        <f t="shared" si="10"/>
        <v>0</v>
      </c>
      <c r="G82" s="20"/>
      <c r="H82" s="20"/>
      <c r="I82" s="20">
        <f t="shared" si="6"/>
        <v>0</v>
      </c>
    </row>
    <row r="83" spans="2:9" x14ac:dyDescent="0.2">
      <c r="B83" s="13" t="s">
        <v>83</v>
      </c>
      <c r="C83" s="11"/>
      <c r="D83" s="19"/>
      <c r="E83" s="20"/>
      <c r="F83" s="19">
        <f t="shared" si="10"/>
        <v>0</v>
      </c>
      <c r="G83" s="20"/>
      <c r="H83" s="20"/>
      <c r="I83" s="20">
        <f t="shared" si="6"/>
        <v>0</v>
      </c>
    </row>
    <row r="84" spans="2:9" x14ac:dyDescent="0.2">
      <c r="B84" s="13" t="s">
        <v>84</v>
      </c>
      <c r="C84" s="11"/>
      <c r="D84" s="19"/>
      <c r="E84" s="20"/>
      <c r="F84" s="19">
        <f t="shared" si="10"/>
        <v>0</v>
      </c>
      <c r="G84" s="20"/>
      <c r="H84" s="20"/>
      <c r="I84" s="20">
        <f t="shared" si="6"/>
        <v>0</v>
      </c>
    </row>
    <row r="85" spans="2:9" x14ac:dyDescent="0.2">
      <c r="B85" s="16"/>
      <c r="C85" s="17"/>
      <c r="D85" s="21"/>
      <c r="E85" s="22"/>
      <c r="F85" s="22"/>
      <c r="G85" s="22"/>
      <c r="H85" s="22"/>
      <c r="I85" s="22"/>
    </row>
    <row r="86" spans="2:9" x14ac:dyDescent="0.2">
      <c r="B86" s="14" t="s">
        <v>85</v>
      </c>
      <c r="C86" s="15"/>
      <c r="D86" s="23">
        <f t="shared" ref="D86:I86" si="12">D87+D105+D95+D115+D125+D135+D139+D148+D152</f>
        <v>28788040</v>
      </c>
      <c r="E86" s="23">
        <f>E87+E105+E95+E115+E125+E135+E139+E148+E152</f>
        <v>9874197.5499999989</v>
      </c>
      <c r="F86" s="23">
        <f t="shared" si="12"/>
        <v>38662237.549999997</v>
      </c>
      <c r="G86" s="23">
        <f>G87+G105+G95+G115+G125+G135+G139+G148+G152</f>
        <v>38104194.930000007</v>
      </c>
      <c r="H86" s="23">
        <f>H87+H105+H95+H115+H125+H135+H139+H148+H152</f>
        <v>35988157.969999999</v>
      </c>
      <c r="I86" s="23">
        <f t="shared" si="12"/>
        <v>558042.62000000034</v>
      </c>
    </row>
    <row r="87" spans="2:9" x14ac:dyDescent="0.2">
      <c r="B87" s="3" t="s">
        <v>12</v>
      </c>
      <c r="C87" s="9"/>
      <c r="D87" s="19">
        <f>SUM(D88:D94)</f>
        <v>26334613</v>
      </c>
      <c r="E87" s="19">
        <f>SUM(E88:E94)</f>
        <v>6171873.1599999983</v>
      </c>
      <c r="F87" s="19">
        <f>SUM(F88:F94)</f>
        <v>32506486.16</v>
      </c>
      <c r="G87" s="19">
        <f>SUM(G88:G94)</f>
        <v>32049973.359999999</v>
      </c>
      <c r="H87" s="19">
        <f>SUM(H88:H94)</f>
        <v>31435935.169999998</v>
      </c>
      <c r="I87" s="20">
        <f t="shared" ref="I87:I150" si="13">F87-G87</f>
        <v>456512.80000000075</v>
      </c>
    </row>
    <row r="88" spans="2:9" x14ac:dyDescent="0.2">
      <c r="B88" s="13" t="s">
        <v>13</v>
      </c>
      <c r="C88" s="11"/>
      <c r="D88" s="19">
        <v>15842895</v>
      </c>
      <c r="E88" s="20">
        <v>5854079.9699999997</v>
      </c>
      <c r="F88" s="19">
        <f t="shared" ref="F88:F104" si="14">D88+E88</f>
        <v>21696974.969999999</v>
      </c>
      <c r="G88" s="20">
        <v>21343585.039999999</v>
      </c>
      <c r="H88" s="20">
        <v>21343585.039999999</v>
      </c>
      <c r="I88" s="20">
        <f t="shared" si="13"/>
        <v>353389.9299999997</v>
      </c>
    </row>
    <row r="89" spans="2:9" x14ac:dyDescent="0.2">
      <c r="B89" s="13" t="s">
        <v>14</v>
      </c>
      <c r="C89" s="11"/>
      <c r="D89" s="19">
        <v>0</v>
      </c>
      <c r="E89" s="20">
        <v>22000</v>
      </c>
      <c r="F89" s="19">
        <f t="shared" si="14"/>
        <v>22000</v>
      </c>
      <c r="G89" s="20">
        <v>22000</v>
      </c>
      <c r="H89" s="20">
        <v>22000</v>
      </c>
      <c r="I89" s="20">
        <f t="shared" si="13"/>
        <v>0</v>
      </c>
    </row>
    <row r="90" spans="2:9" x14ac:dyDescent="0.2">
      <c r="B90" s="13" t="s">
        <v>15</v>
      </c>
      <c r="C90" s="11"/>
      <c r="D90" s="19">
        <v>986171</v>
      </c>
      <c r="E90" s="20">
        <v>2686217.75</v>
      </c>
      <c r="F90" s="19">
        <f t="shared" si="14"/>
        <v>3672388.75</v>
      </c>
      <c r="G90" s="20">
        <v>3633113.96</v>
      </c>
      <c r="H90" s="20">
        <v>3633113.96</v>
      </c>
      <c r="I90" s="20">
        <f t="shared" si="13"/>
        <v>39274.790000000037</v>
      </c>
    </row>
    <row r="91" spans="2:9" x14ac:dyDescent="0.2">
      <c r="B91" s="13" t="s">
        <v>16</v>
      </c>
      <c r="C91" s="11"/>
      <c r="D91" s="19">
        <v>3200101</v>
      </c>
      <c r="E91" s="20">
        <v>2201552.9900000002</v>
      </c>
      <c r="F91" s="19">
        <f t="shared" si="14"/>
        <v>5401653.9900000002</v>
      </c>
      <c r="G91" s="20">
        <v>5362755.41</v>
      </c>
      <c r="H91" s="20">
        <v>4748717.22</v>
      </c>
      <c r="I91" s="20">
        <f t="shared" si="13"/>
        <v>38898.580000000075</v>
      </c>
    </row>
    <row r="92" spans="2:9" x14ac:dyDescent="0.2">
      <c r="B92" s="13" t="s">
        <v>17</v>
      </c>
      <c r="C92" s="11"/>
      <c r="D92" s="19">
        <v>0</v>
      </c>
      <c r="E92" s="20">
        <v>1713468.45</v>
      </c>
      <c r="F92" s="19">
        <f t="shared" si="14"/>
        <v>1713468.45</v>
      </c>
      <c r="G92" s="20">
        <v>1688518.95</v>
      </c>
      <c r="H92" s="20">
        <v>1688518.95</v>
      </c>
      <c r="I92" s="20">
        <f t="shared" si="13"/>
        <v>24949.5</v>
      </c>
    </row>
    <row r="93" spans="2:9" x14ac:dyDescent="0.2">
      <c r="B93" s="13" t="s">
        <v>18</v>
      </c>
      <c r="C93" s="11"/>
      <c r="D93" s="19">
        <v>6305446</v>
      </c>
      <c r="E93" s="20">
        <v>-6305446</v>
      </c>
      <c r="F93" s="19">
        <f t="shared" si="14"/>
        <v>0</v>
      </c>
      <c r="G93" s="20">
        <v>0</v>
      </c>
      <c r="H93" s="20">
        <v>0</v>
      </c>
      <c r="I93" s="20">
        <f t="shared" si="13"/>
        <v>0</v>
      </c>
    </row>
    <row r="94" spans="2:9" x14ac:dyDescent="0.2">
      <c r="B94" s="13" t="s">
        <v>19</v>
      </c>
      <c r="C94" s="11"/>
      <c r="D94" s="19"/>
      <c r="E94" s="20"/>
      <c r="F94" s="19">
        <f t="shared" si="14"/>
        <v>0</v>
      </c>
      <c r="G94" s="20"/>
      <c r="H94" s="20"/>
      <c r="I94" s="20">
        <f t="shared" si="13"/>
        <v>0</v>
      </c>
    </row>
    <row r="95" spans="2:9" x14ac:dyDescent="0.2">
      <c r="B95" s="3" t="s">
        <v>20</v>
      </c>
      <c r="C95" s="9"/>
      <c r="D95" s="19">
        <f>SUM(D96:D104)</f>
        <v>0</v>
      </c>
      <c r="E95" s="19">
        <f>SUM(E96:E104)</f>
        <v>1481071.68</v>
      </c>
      <c r="F95" s="19">
        <f>SUM(F96:F104)</f>
        <v>1481071.68</v>
      </c>
      <c r="G95" s="19">
        <f>SUM(G96:G104)</f>
        <v>1456851.99</v>
      </c>
      <c r="H95" s="19">
        <f>SUM(H96:H104)</f>
        <v>472043.25999999995</v>
      </c>
      <c r="I95" s="20">
        <f t="shared" si="13"/>
        <v>24219.689999999944</v>
      </c>
    </row>
    <row r="96" spans="2:9" x14ac:dyDescent="0.2">
      <c r="B96" s="13" t="s">
        <v>21</v>
      </c>
      <c r="C96" s="11"/>
      <c r="D96" s="19">
        <v>0</v>
      </c>
      <c r="E96" s="20">
        <v>820803.22</v>
      </c>
      <c r="F96" s="19">
        <f t="shared" si="14"/>
        <v>820803.22</v>
      </c>
      <c r="G96" s="20">
        <v>800994.67</v>
      </c>
      <c r="H96" s="20">
        <v>231223.38</v>
      </c>
      <c r="I96" s="20">
        <f t="shared" si="13"/>
        <v>19808.54999999993</v>
      </c>
    </row>
    <row r="97" spans="2:9" x14ac:dyDescent="0.2">
      <c r="B97" s="13" t="s">
        <v>22</v>
      </c>
      <c r="C97" s="11"/>
      <c r="D97" s="19">
        <v>0</v>
      </c>
      <c r="E97" s="20">
        <v>110939.47</v>
      </c>
      <c r="F97" s="19">
        <f t="shared" si="14"/>
        <v>110939.47</v>
      </c>
      <c r="G97" s="20">
        <v>110939.47</v>
      </c>
      <c r="H97" s="20">
        <v>51036.47</v>
      </c>
      <c r="I97" s="20">
        <f t="shared" si="13"/>
        <v>0</v>
      </c>
    </row>
    <row r="98" spans="2:9" x14ac:dyDescent="0.2">
      <c r="B98" s="13" t="s">
        <v>23</v>
      </c>
      <c r="C98" s="11"/>
      <c r="D98" s="19">
        <v>0</v>
      </c>
      <c r="E98" s="20">
        <v>78960</v>
      </c>
      <c r="F98" s="19">
        <f t="shared" si="14"/>
        <v>78960</v>
      </c>
      <c r="G98" s="20">
        <v>78960</v>
      </c>
      <c r="H98" s="20">
        <v>78960</v>
      </c>
      <c r="I98" s="20">
        <f t="shared" si="13"/>
        <v>0</v>
      </c>
    </row>
    <row r="99" spans="2:9" x14ac:dyDescent="0.2">
      <c r="B99" s="13" t="s">
        <v>24</v>
      </c>
      <c r="C99" s="11"/>
      <c r="D99" s="19">
        <v>0</v>
      </c>
      <c r="E99" s="20">
        <v>136325.6</v>
      </c>
      <c r="F99" s="19">
        <f t="shared" si="14"/>
        <v>136325.6</v>
      </c>
      <c r="G99" s="20">
        <v>132837.4</v>
      </c>
      <c r="H99" s="20">
        <v>16373.4</v>
      </c>
      <c r="I99" s="20">
        <f t="shared" si="13"/>
        <v>3488.2000000000116</v>
      </c>
    </row>
    <row r="100" spans="2:9" x14ac:dyDescent="0.2">
      <c r="B100" s="13" t="s">
        <v>25</v>
      </c>
      <c r="C100" s="11"/>
      <c r="D100" s="19">
        <v>0</v>
      </c>
      <c r="E100" s="20">
        <v>163980.38</v>
      </c>
      <c r="F100" s="19">
        <f t="shared" si="14"/>
        <v>163980.38</v>
      </c>
      <c r="G100" s="20">
        <v>163411.64000000001</v>
      </c>
      <c r="H100" s="20">
        <v>52967</v>
      </c>
      <c r="I100" s="20">
        <f t="shared" si="13"/>
        <v>568.73999999999069</v>
      </c>
    </row>
    <row r="101" spans="2:9" x14ac:dyDescent="0.2">
      <c r="B101" s="13" t="s">
        <v>26</v>
      </c>
      <c r="C101" s="11"/>
      <c r="D101" s="19">
        <v>0</v>
      </c>
      <c r="E101" s="20">
        <v>27930</v>
      </c>
      <c r="F101" s="19">
        <f t="shared" si="14"/>
        <v>27930</v>
      </c>
      <c r="G101" s="20">
        <v>27575.9</v>
      </c>
      <c r="H101" s="20">
        <v>0</v>
      </c>
      <c r="I101" s="20">
        <f t="shared" si="13"/>
        <v>354.09999999999854</v>
      </c>
    </row>
    <row r="102" spans="2:9" x14ac:dyDescent="0.2">
      <c r="B102" s="13" t="s">
        <v>27</v>
      </c>
      <c r="C102" s="11"/>
      <c r="D102" s="19">
        <v>0</v>
      </c>
      <c r="E102" s="20">
        <v>67903.850000000006</v>
      </c>
      <c r="F102" s="19">
        <f t="shared" si="14"/>
        <v>67903.850000000006</v>
      </c>
      <c r="G102" s="20">
        <v>67903.75</v>
      </c>
      <c r="H102" s="20">
        <v>15062.85</v>
      </c>
      <c r="I102" s="20">
        <f t="shared" si="13"/>
        <v>0.10000000000582077</v>
      </c>
    </row>
    <row r="103" spans="2:9" x14ac:dyDescent="0.2">
      <c r="B103" s="13" t="s">
        <v>28</v>
      </c>
      <c r="C103" s="11"/>
      <c r="D103" s="19"/>
      <c r="E103" s="20"/>
      <c r="F103" s="19">
        <f t="shared" si="14"/>
        <v>0</v>
      </c>
      <c r="G103" s="20"/>
      <c r="H103" s="20"/>
      <c r="I103" s="20">
        <f t="shared" si="13"/>
        <v>0</v>
      </c>
    </row>
    <row r="104" spans="2:9" x14ac:dyDescent="0.2">
      <c r="B104" s="13" t="s">
        <v>29</v>
      </c>
      <c r="C104" s="11"/>
      <c r="D104" s="19">
        <v>0</v>
      </c>
      <c r="E104" s="20">
        <v>74229.16</v>
      </c>
      <c r="F104" s="19">
        <f t="shared" si="14"/>
        <v>74229.16</v>
      </c>
      <c r="G104" s="20">
        <v>74229.16</v>
      </c>
      <c r="H104" s="20">
        <v>26420.16</v>
      </c>
      <c r="I104" s="20">
        <f t="shared" si="13"/>
        <v>0</v>
      </c>
    </row>
    <row r="105" spans="2:9" x14ac:dyDescent="0.2">
      <c r="B105" s="3" t="s">
        <v>30</v>
      </c>
      <c r="C105" s="9"/>
      <c r="D105" s="19">
        <f>SUM(D106:D114)</f>
        <v>2453427</v>
      </c>
      <c r="E105" s="19">
        <f>SUM(E106:E114)</f>
        <v>1786253.1600000001</v>
      </c>
      <c r="F105" s="19">
        <f>SUM(F106:F114)</f>
        <v>4239680.16</v>
      </c>
      <c r="G105" s="19">
        <f>SUM(G106:G114)</f>
        <v>4225367.8100000005</v>
      </c>
      <c r="H105" s="19">
        <f>SUM(H106:H114)</f>
        <v>3708177.77</v>
      </c>
      <c r="I105" s="20">
        <f t="shared" si="13"/>
        <v>14312.349999999627</v>
      </c>
    </row>
    <row r="106" spans="2:9" x14ac:dyDescent="0.2">
      <c r="B106" s="13" t="s">
        <v>31</v>
      </c>
      <c r="C106" s="11"/>
      <c r="D106" s="19">
        <v>1564400</v>
      </c>
      <c r="E106" s="20">
        <v>197162</v>
      </c>
      <c r="F106" s="20">
        <f>D106+E106</f>
        <v>1761562</v>
      </c>
      <c r="G106" s="20">
        <v>1760344.75</v>
      </c>
      <c r="H106" s="20">
        <v>1729861.17</v>
      </c>
      <c r="I106" s="20">
        <f t="shared" si="13"/>
        <v>1217.25</v>
      </c>
    </row>
    <row r="107" spans="2:9" x14ac:dyDescent="0.2">
      <c r="B107" s="13" t="s">
        <v>32</v>
      </c>
      <c r="C107" s="11"/>
      <c r="D107" s="19">
        <v>0</v>
      </c>
      <c r="E107" s="20">
        <v>326158</v>
      </c>
      <c r="F107" s="20">
        <f t="shared" ref="F107:F114" si="15">D107+E107</f>
        <v>326158</v>
      </c>
      <c r="G107" s="20">
        <v>326133.46999999997</v>
      </c>
      <c r="H107" s="20">
        <v>116244</v>
      </c>
      <c r="I107" s="20">
        <f t="shared" si="13"/>
        <v>24.53000000002794</v>
      </c>
    </row>
    <row r="108" spans="2:9" x14ac:dyDescent="0.2">
      <c r="B108" s="13" t="s">
        <v>33</v>
      </c>
      <c r="C108" s="11"/>
      <c r="D108" s="19">
        <v>810000</v>
      </c>
      <c r="E108" s="20">
        <v>83530.649999999994</v>
      </c>
      <c r="F108" s="20">
        <f t="shared" si="15"/>
        <v>893530.65</v>
      </c>
      <c r="G108" s="20">
        <v>888911.96</v>
      </c>
      <c r="H108" s="20">
        <v>888911.96</v>
      </c>
      <c r="I108" s="20">
        <f t="shared" si="13"/>
        <v>4618.6900000000605</v>
      </c>
    </row>
    <row r="109" spans="2:9" x14ac:dyDescent="0.2">
      <c r="B109" s="13" t="s">
        <v>34</v>
      </c>
      <c r="C109" s="11"/>
      <c r="D109" s="19">
        <v>28000</v>
      </c>
      <c r="E109" s="20">
        <v>0</v>
      </c>
      <c r="F109" s="20">
        <f t="shared" si="15"/>
        <v>28000</v>
      </c>
      <c r="G109" s="20">
        <v>19785.89</v>
      </c>
      <c r="H109" s="20">
        <v>19785.89</v>
      </c>
      <c r="I109" s="20">
        <f t="shared" si="13"/>
        <v>8214.11</v>
      </c>
    </row>
    <row r="110" spans="2:9" x14ac:dyDescent="0.2">
      <c r="B110" s="13" t="s">
        <v>35</v>
      </c>
      <c r="C110" s="11"/>
      <c r="D110" s="19">
        <v>51027</v>
      </c>
      <c r="E110" s="20">
        <v>778577.45</v>
      </c>
      <c r="F110" s="20">
        <f t="shared" si="15"/>
        <v>829604.45</v>
      </c>
      <c r="G110" s="20">
        <v>829572.29</v>
      </c>
      <c r="H110" s="20">
        <v>694545.69</v>
      </c>
      <c r="I110" s="20">
        <f t="shared" si="13"/>
        <v>32.159999999916181</v>
      </c>
    </row>
    <row r="111" spans="2:9" x14ac:dyDescent="0.2">
      <c r="B111" s="13" t="s">
        <v>36</v>
      </c>
      <c r="C111" s="11"/>
      <c r="D111" s="19">
        <v>0</v>
      </c>
      <c r="E111" s="20">
        <v>252338.06</v>
      </c>
      <c r="F111" s="20">
        <f t="shared" si="15"/>
        <v>252338.06</v>
      </c>
      <c r="G111" s="20">
        <v>252132.45</v>
      </c>
      <c r="H111" s="20">
        <v>110342.06</v>
      </c>
      <c r="I111" s="20">
        <f t="shared" si="13"/>
        <v>205.60999999998603</v>
      </c>
    </row>
    <row r="112" spans="2:9" x14ac:dyDescent="0.2">
      <c r="B112" s="13" t="s">
        <v>37</v>
      </c>
      <c r="C112" s="11"/>
      <c r="D112" s="19"/>
      <c r="E112" s="20"/>
      <c r="F112" s="20">
        <f t="shared" si="15"/>
        <v>0</v>
      </c>
      <c r="G112" s="20"/>
      <c r="H112" s="20"/>
      <c r="I112" s="20">
        <f t="shared" si="13"/>
        <v>0</v>
      </c>
    </row>
    <row r="113" spans="2:9" x14ac:dyDescent="0.2">
      <c r="B113" s="13" t="s">
        <v>38</v>
      </c>
      <c r="C113" s="11"/>
      <c r="D113" s="19">
        <v>0</v>
      </c>
      <c r="E113" s="20">
        <v>148487</v>
      </c>
      <c r="F113" s="20">
        <f t="shared" si="15"/>
        <v>148487</v>
      </c>
      <c r="G113" s="20">
        <v>148487</v>
      </c>
      <c r="H113" s="20">
        <v>148487</v>
      </c>
      <c r="I113" s="20">
        <f t="shared" si="13"/>
        <v>0</v>
      </c>
    </row>
    <row r="114" spans="2:9" x14ac:dyDescent="0.2">
      <c r="B114" s="13" t="s">
        <v>39</v>
      </c>
      <c r="C114" s="11"/>
      <c r="D114" s="19"/>
      <c r="E114" s="20"/>
      <c r="F114" s="20">
        <f t="shared" si="15"/>
        <v>0</v>
      </c>
      <c r="G114" s="20"/>
      <c r="H114" s="20"/>
      <c r="I114" s="20">
        <f t="shared" si="13"/>
        <v>0</v>
      </c>
    </row>
    <row r="115" spans="2:9" ht="25.5" customHeight="1" x14ac:dyDescent="0.2">
      <c r="B115" s="35" t="s">
        <v>40</v>
      </c>
      <c r="C115" s="36"/>
      <c r="D115" s="19">
        <f>SUM(D116:D124)</f>
        <v>0</v>
      </c>
      <c r="E115" s="19">
        <f>SUM(E116:E124)</f>
        <v>44000</v>
      </c>
      <c r="F115" s="19">
        <f>SUM(F116:F124)</f>
        <v>44000</v>
      </c>
      <c r="G115" s="19">
        <f>SUM(G116:G124)</f>
        <v>44000</v>
      </c>
      <c r="H115" s="19">
        <f>SUM(H116:H124)</f>
        <v>44000</v>
      </c>
      <c r="I115" s="20">
        <f t="shared" si="13"/>
        <v>0</v>
      </c>
    </row>
    <row r="116" spans="2:9" x14ac:dyDescent="0.2">
      <c r="B116" s="13" t="s">
        <v>41</v>
      </c>
      <c r="C116" s="11"/>
      <c r="D116" s="19"/>
      <c r="E116" s="20"/>
      <c r="F116" s="20">
        <f>D116+E116</f>
        <v>0</v>
      </c>
      <c r="G116" s="20"/>
      <c r="H116" s="20"/>
      <c r="I116" s="20">
        <f t="shared" si="13"/>
        <v>0</v>
      </c>
    </row>
    <row r="117" spans="2:9" x14ac:dyDescent="0.2">
      <c r="B117" s="13" t="s">
        <v>42</v>
      </c>
      <c r="C117" s="11"/>
      <c r="D117" s="19"/>
      <c r="E117" s="20"/>
      <c r="F117" s="20">
        <f t="shared" ref="F117:F124" si="16">D117+E117</f>
        <v>0</v>
      </c>
      <c r="G117" s="20"/>
      <c r="H117" s="20"/>
      <c r="I117" s="20">
        <f t="shared" si="13"/>
        <v>0</v>
      </c>
    </row>
    <row r="118" spans="2:9" x14ac:dyDescent="0.2">
      <c r="B118" s="13" t="s">
        <v>43</v>
      </c>
      <c r="C118" s="11"/>
      <c r="D118" s="19"/>
      <c r="E118" s="20"/>
      <c r="F118" s="20">
        <f t="shared" si="16"/>
        <v>0</v>
      </c>
      <c r="G118" s="20"/>
      <c r="H118" s="20"/>
      <c r="I118" s="20">
        <f t="shared" si="13"/>
        <v>0</v>
      </c>
    </row>
    <row r="119" spans="2:9" x14ac:dyDescent="0.2">
      <c r="B119" s="13" t="s">
        <v>44</v>
      </c>
      <c r="C119" s="11"/>
      <c r="D119" s="19">
        <v>0</v>
      </c>
      <c r="E119" s="20">
        <v>44000</v>
      </c>
      <c r="F119" s="20">
        <f t="shared" si="16"/>
        <v>44000</v>
      </c>
      <c r="G119" s="20">
        <v>44000</v>
      </c>
      <c r="H119" s="20">
        <v>44000</v>
      </c>
      <c r="I119" s="20">
        <f t="shared" si="13"/>
        <v>0</v>
      </c>
    </row>
    <row r="120" spans="2:9" x14ac:dyDescent="0.2">
      <c r="B120" s="13" t="s">
        <v>45</v>
      </c>
      <c r="C120" s="11"/>
      <c r="D120" s="19"/>
      <c r="E120" s="20"/>
      <c r="F120" s="20">
        <f t="shared" si="16"/>
        <v>0</v>
      </c>
      <c r="G120" s="20"/>
      <c r="H120" s="20"/>
      <c r="I120" s="20">
        <f t="shared" si="13"/>
        <v>0</v>
      </c>
    </row>
    <row r="121" spans="2:9" x14ac:dyDescent="0.2">
      <c r="B121" s="13" t="s">
        <v>46</v>
      </c>
      <c r="C121" s="11"/>
      <c r="D121" s="19"/>
      <c r="E121" s="20"/>
      <c r="F121" s="20">
        <f t="shared" si="16"/>
        <v>0</v>
      </c>
      <c r="G121" s="20"/>
      <c r="H121" s="20"/>
      <c r="I121" s="20">
        <f t="shared" si="13"/>
        <v>0</v>
      </c>
    </row>
    <row r="122" spans="2:9" x14ac:dyDescent="0.2">
      <c r="B122" s="13" t="s">
        <v>47</v>
      </c>
      <c r="C122" s="11"/>
      <c r="D122" s="19"/>
      <c r="E122" s="20"/>
      <c r="F122" s="20">
        <f t="shared" si="16"/>
        <v>0</v>
      </c>
      <c r="G122" s="20"/>
      <c r="H122" s="20"/>
      <c r="I122" s="20">
        <f t="shared" si="13"/>
        <v>0</v>
      </c>
    </row>
    <row r="123" spans="2:9" x14ac:dyDescent="0.2">
      <c r="B123" s="13" t="s">
        <v>48</v>
      </c>
      <c r="C123" s="11"/>
      <c r="D123" s="19"/>
      <c r="E123" s="20"/>
      <c r="F123" s="20">
        <f t="shared" si="16"/>
        <v>0</v>
      </c>
      <c r="G123" s="20"/>
      <c r="H123" s="20"/>
      <c r="I123" s="20">
        <f t="shared" si="13"/>
        <v>0</v>
      </c>
    </row>
    <row r="124" spans="2:9" x14ac:dyDescent="0.2">
      <c r="B124" s="13" t="s">
        <v>49</v>
      </c>
      <c r="C124" s="11"/>
      <c r="D124" s="19"/>
      <c r="E124" s="20"/>
      <c r="F124" s="20">
        <f t="shared" si="16"/>
        <v>0</v>
      </c>
      <c r="G124" s="20"/>
      <c r="H124" s="20"/>
      <c r="I124" s="20">
        <f t="shared" si="13"/>
        <v>0</v>
      </c>
    </row>
    <row r="125" spans="2:9" x14ac:dyDescent="0.2">
      <c r="B125" s="3" t="s">
        <v>50</v>
      </c>
      <c r="C125" s="9"/>
      <c r="D125" s="19">
        <f>SUM(D126:D134)</f>
        <v>0</v>
      </c>
      <c r="E125" s="19">
        <f>SUM(E126:E134)</f>
        <v>332599</v>
      </c>
      <c r="F125" s="19">
        <f>SUM(F126:F134)</f>
        <v>332599</v>
      </c>
      <c r="G125" s="19">
        <f>SUM(G126:G134)</f>
        <v>328001.77</v>
      </c>
      <c r="H125" s="19">
        <f>SUM(H126:H134)</f>
        <v>328001.77</v>
      </c>
      <c r="I125" s="20">
        <f t="shared" si="13"/>
        <v>4597.2299999999814</v>
      </c>
    </row>
    <row r="126" spans="2:9" x14ac:dyDescent="0.2">
      <c r="B126" s="13" t="s">
        <v>51</v>
      </c>
      <c r="C126" s="11"/>
      <c r="D126" s="19">
        <v>0</v>
      </c>
      <c r="E126" s="20">
        <v>227599</v>
      </c>
      <c r="F126" s="20">
        <f>D126+E126</f>
        <v>227599</v>
      </c>
      <c r="G126" s="20">
        <v>226229.07</v>
      </c>
      <c r="H126" s="20">
        <v>226229.07</v>
      </c>
      <c r="I126" s="20">
        <f t="shared" si="13"/>
        <v>1369.929999999993</v>
      </c>
    </row>
    <row r="127" spans="2:9" x14ac:dyDescent="0.2">
      <c r="B127" s="13" t="s">
        <v>52</v>
      </c>
      <c r="C127" s="11"/>
      <c r="D127" s="19"/>
      <c r="E127" s="20"/>
      <c r="F127" s="20">
        <f t="shared" ref="F127:F134" si="17">D127+E127</f>
        <v>0</v>
      </c>
      <c r="G127" s="20"/>
      <c r="H127" s="20"/>
      <c r="I127" s="20">
        <f t="shared" si="13"/>
        <v>0</v>
      </c>
    </row>
    <row r="128" spans="2:9" x14ac:dyDescent="0.2">
      <c r="B128" s="13" t="s">
        <v>53</v>
      </c>
      <c r="C128" s="11"/>
      <c r="D128" s="19">
        <v>0</v>
      </c>
      <c r="E128" s="20">
        <v>105000</v>
      </c>
      <c r="F128" s="20">
        <f t="shared" si="17"/>
        <v>105000</v>
      </c>
      <c r="G128" s="20">
        <v>101772.7</v>
      </c>
      <c r="H128" s="20">
        <v>101772.7</v>
      </c>
      <c r="I128" s="20">
        <f t="shared" si="13"/>
        <v>3227.3000000000029</v>
      </c>
    </row>
    <row r="129" spans="2:9" x14ac:dyDescent="0.2">
      <c r="B129" s="13" t="s">
        <v>54</v>
      </c>
      <c r="C129" s="11"/>
      <c r="D129" s="19"/>
      <c r="E129" s="20"/>
      <c r="F129" s="20">
        <f t="shared" si="17"/>
        <v>0</v>
      </c>
      <c r="G129" s="20"/>
      <c r="H129" s="20"/>
      <c r="I129" s="20">
        <f t="shared" si="13"/>
        <v>0</v>
      </c>
    </row>
    <row r="130" spans="2:9" x14ac:dyDescent="0.2">
      <c r="B130" s="13" t="s">
        <v>55</v>
      </c>
      <c r="C130" s="11"/>
      <c r="D130" s="19"/>
      <c r="E130" s="20"/>
      <c r="F130" s="20">
        <f t="shared" si="17"/>
        <v>0</v>
      </c>
      <c r="G130" s="20"/>
      <c r="H130" s="20"/>
      <c r="I130" s="20">
        <f t="shared" si="13"/>
        <v>0</v>
      </c>
    </row>
    <row r="131" spans="2:9" x14ac:dyDescent="0.2">
      <c r="B131" s="13" t="s">
        <v>56</v>
      </c>
      <c r="C131" s="11"/>
      <c r="D131" s="19"/>
      <c r="E131" s="20"/>
      <c r="F131" s="20">
        <f t="shared" si="17"/>
        <v>0</v>
      </c>
      <c r="G131" s="20"/>
      <c r="H131" s="20"/>
      <c r="I131" s="20">
        <f t="shared" si="13"/>
        <v>0</v>
      </c>
    </row>
    <row r="132" spans="2:9" x14ac:dyDescent="0.2">
      <c r="B132" s="13" t="s">
        <v>57</v>
      </c>
      <c r="C132" s="11"/>
      <c r="D132" s="19"/>
      <c r="E132" s="20"/>
      <c r="F132" s="20">
        <f t="shared" si="17"/>
        <v>0</v>
      </c>
      <c r="G132" s="20"/>
      <c r="H132" s="20"/>
      <c r="I132" s="20">
        <f t="shared" si="13"/>
        <v>0</v>
      </c>
    </row>
    <row r="133" spans="2:9" x14ac:dyDescent="0.2">
      <c r="B133" s="13" t="s">
        <v>58</v>
      </c>
      <c r="C133" s="11"/>
      <c r="D133" s="19"/>
      <c r="E133" s="20"/>
      <c r="F133" s="20">
        <f t="shared" si="17"/>
        <v>0</v>
      </c>
      <c r="G133" s="20"/>
      <c r="H133" s="20"/>
      <c r="I133" s="20">
        <f t="shared" si="13"/>
        <v>0</v>
      </c>
    </row>
    <row r="134" spans="2:9" x14ac:dyDescent="0.2">
      <c r="B134" s="13" t="s">
        <v>59</v>
      </c>
      <c r="C134" s="11"/>
      <c r="D134" s="19"/>
      <c r="E134" s="20"/>
      <c r="F134" s="20">
        <f t="shared" si="17"/>
        <v>0</v>
      </c>
      <c r="G134" s="20"/>
      <c r="H134" s="20"/>
      <c r="I134" s="20">
        <f t="shared" si="13"/>
        <v>0</v>
      </c>
    </row>
    <row r="135" spans="2:9" x14ac:dyDescent="0.2">
      <c r="B135" s="3" t="s">
        <v>60</v>
      </c>
      <c r="C135" s="9"/>
      <c r="D135" s="19">
        <f>SUM(D136:D138)</f>
        <v>0</v>
      </c>
      <c r="E135" s="19">
        <f>SUM(E136:E138)</f>
        <v>0</v>
      </c>
      <c r="F135" s="19">
        <f>SUM(F136:F138)</f>
        <v>0</v>
      </c>
      <c r="G135" s="19">
        <f>SUM(G136:G138)</f>
        <v>0</v>
      </c>
      <c r="H135" s="19">
        <f>SUM(H136:H138)</f>
        <v>0</v>
      </c>
      <c r="I135" s="20">
        <f t="shared" si="13"/>
        <v>0</v>
      </c>
    </row>
    <row r="136" spans="2:9" x14ac:dyDescent="0.2">
      <c r="B136" s="13" t="s">
        <v>61</v>
      </c>
      <c r="C136" s="11"/>
      <c r="D136" s="19"/>
      <c r="E136" s="20"/>
      <c r="F136" s="20">
        <f>D136+E136</f>
        <v>0</v>
      </c>
      <c r="G136" s="20"/>
      <c r="H136" s="20"/>
      <c r="I136" s="20">
        <f t="shared" si="13"/>
        <v>0</v>
      </c>
    </row>
    <row r="137" spans="2:9" x14ac:dyDescent="0.2">
      <c r="B137" s="13" t="s">
        <v>62</v>
      </c>
      <c r="C137" s="11"/>
      <c r="D137" s="19"/>
      <c r="E137" s="20"/>
      <c r="F137" s="20">
        <f>D137+E137</f>
        <v>0</v>
      </c>
      <c r="G137" s="20"/>
      <c r="H137" s="20"/>
      <c r="I137" s="20">
        <f t="shared" si="13"/>
        <v>0</v>
      </c>
    </row>
    <row r="138" spans="2:9" x14ac:dyDescent="0.2">
      <c r="B138" s="13" t="s">
        <v>63</v>
      </c>
      <c r="C138" s="11"/>
      <c r="D138" s="19"/>
      <c r="E138" s="20"/>
      <c r="F138" s="20">
        <f>D138+E138</f>
        <v>0</v>
      </c>
      <c r="G138" s="20"/>
      <c r="H138" s="20"/>
      <c r="I138" s="20">
        <f t="shared" si="13"/>
        <v>0</v>
      </c>
    </row>
    <row r="139" spans="2:9" x14ac:dyDescent="0.2">
      <c r="B139" s="3" t="s">
        <v>64</v>
      </c>
      <c r="C139" s="9"/>
      <c r="D139" s="19">
        <f>SUM(D140:D147)</f>
        <v>0</v>
      </c>
      <c r="E139" s="19">
        <f>SUM(E140:E147)</f>
        <v>58400.55</v>
      </c>
      <c r="F139" s="19">
        <f>F140+F141+F142+F143+F144+F146+F147</f>
        <v>58400.55</v>
      </c>
      <c r="G139" s="19">
        <f>SUM(G140:G147)</f>
        <v>0</v>
      </c>
      <c r="H139" s="19">
        <f>SUM(H140:H147)</f>
        <v>0</v>
      </c>
      <c r="I139" s="20">
        <f t="shared" si="13"/>
        <v>58400.55</v>
      </c>
    </row>
    <row r="140" spans="2:9" x14ac:dyDescent="0.2">
      <c r="B140" s="13" t="s">
        <v>65</v>
      </c>
      <c r="C140" s="11"/>
      <c r="D140" s="19"/>
      <c r="E140" s="20"/>
      <c r="F140" s="20">
        <f>D140+E140</f>
        <v>0</v>
      </c>
      <c r="G140" s="20"/>
      <c r="H140" s="20"/>
      <c r="I140" s="20">
        <f t="shared" si="13"/>
        <v>0</v>
      </c>
    </row>
    <row r="141" spans="2:9" x14ac:dyDescent="0.2">
      <c r="B141" s="13" t="s">
        <v>66</v>
      </c>
      <c r="C141" s="11"/>
      <c r="D141" s="19"/>
      <c r="E141" s="20"/>
      <c r="F141" s="20">
        <f t="shared" ref="F141:F147" si="18">D141+E141</f>
        <v>0</v>
      </c>
      <c r="G141" s="20"/>
      <c r="H141" s="20"/>
      <c r="I141" s="20">
        <f t="shared" si="13"/>
        <v>0</v>
      </c>
    </row>
    <row r="142" spans="2:9" x14ac:dyDescent="0.2">
      <c r="B142" s="13" t="s">
        <v>67</v>
      </c>
      <c r="C142" s="11"/>
      <c r="D142" s="19"/>
      <c r="E142" s="20"/>
      <c r="F142" s="20">
        <f t="shared" si="18"/>
        <v>0</v>
      </c>
      <c r="G142" s="20"/>
      <c r="H142" s="20"/>
      <c r="I142" s="20">
        <f t="shared" si="13"/>
        <v>0</v>
      </c>
    </row>
    <row r="143" spans="2:9" x14ac:dyDescent="0.2">
      <c r="B143" s="13" t="s">
        <v>68</v>
      </c>
      <c r="C143" s="11"/>
      <c r="D143" s="19"/>
      <c r="E143" s="20"/>
      <c r="F143" s="20">
        <f t="shared" si="18"/>
        <v>0</v>
      </c>
      <c r="G143" s="20"/>
      <c r="H143" s="20"/>
      <c r="I143" s="20">
        <f t="shared" si="13"/>
        <v>0</v>
      </c>
    </row>
    <row r="144" spans="2:9" x14ac:dyDescent="0.2">
      <c r="B144" s="13" t="s">
        <v>69</v>
      </c>
      <c r="C144" s="11"/>
      <c r="D144" s="19"/>
      <c r="E144" s="20"/>
      <c r="F144" s="20">
        <f t="shared" si="18"/>
        <v>0</v>
      </c>
      <c r="G144" s="20"/>
      <c r="H144" s="20"/>
      <c r="I144" s="20">
        <f t="shared" si="13"/>
        <v>0</v>
      </c>
    </row>
    <row r="145" spans="2:9" x14ac:dyDescent="0.2">
      <c r="B145" s="13" t="s">
        <v>70</v>
      </c>
      <c r="C145" s="11"/>
      <c r="D145" s="19"/>
      <c r="E145" s="20"/>
      <c r="F145" s="20">
        <f t="shared" si="18"/>
        <v>0</v>
      </c>
      <c r="G145" s="20"/>
      <c r="H145" s="20"/>
      <c r="I145" s="20">
        <f t="shared" si="13"/>
        <v>0</v>
      </c>
    </row>
    <row r="146" spans="2:9" x14ac:dyDescent="0.2">
      <c r="B146" s="13" t="s">
        <v>71</v>
      </c>
      <c r="C146" s="11"/>
      <c r="D146" s="19"/>
      <c r="E146" s="20"/>
      <c r="F146" s="20">
        <f t="shared" si="18"/>
        <v>0</v>
      </c>
      <c r="G146" s="20"/>
      <c r="H146" s="20"/>
      <c r="I146" s="20">
        <f t="shared" si="13"/>
        <v>0</v>
      </c>
    </row>
    <row r="147" spans="2:9" x14ac:dyDescent="0.2">
      <c r="B147" s="13" t="s">
        <v>72</v>
      </c>
      <c r="C147" s="11"/>
      <c r="D147" s="19">
        <v>0</v>
      </c>
      <c r="E147" s="20">
        <v>58400.55</v>
      </c>
      <c r="F147" s="20">
        <f t="shared" si="18"/>
        <v>58400.55</v>
      </c>
      <c r="G147" s="20">
        <v>0</v>
      </c>
      <c r="H147" s="20">
        <v>0</v>
      </c>
      <c r="I147" s="20">
        <f t="shared" si="13"/>
        <v>58400.55</v>
      </c>
    </row>
    <row r="148" spans="2:9" x14ac:dyDescent="0.2">
      <c r="B148" s="3" t="s">
        <v>73</v>
      </c>
      <c r="C148" s="9"/>
      <c r="D148" s="19">
        <f>SUM(D149:D151)</f>
        <v>0</v>
      </c>
      <c r="E148" s="19">
        <f>SUM(E149:E151)</f>
        <v>0</v>
      </c>
      <c r="F148" s="19">
        <f>SUM(F149:F151)</f>
        <v>0</v>
      </c>
      <c r="G148" s="19">
        <f>SUM(G149:G151)</f>
        <v>0</v>
      </c>
      <c r="H148" s="19">
        <f>SUM(H149:H151)</f>
        <v>0</v>
      </c>
      <c r="I148" s="20">
        <f t="shared" si="13"/>
        <v>0</v>
      </c>
    </row>
    <row r="149" spans="2:9" x14ac:dyDescent="0.2">
      <c r="B149" s="13" t="s">
        <v>74</v>
      </c>
      <c r="C149" s="11"/>
      <c r="D149" s="19"/>
      <c r="E149" s="20"/>
      <c r="F149" s="20">
        <f>D149+E149</f>
        <v>0</v>
      </c>
      <c r="G149" s="20"/>
      <c r="H149" s="20"/>
      <c r="I149" s="20">
        <f t="shared" si="13"/>
        <v>0</v>
      </c>
    </row>
    <row r="150" spans="2:9" x14ac:dyDescent="0.2">
      <c r="B150" s="13" t="s">
        <v>75</v>
      </c>
      <c r="C150" s="11"/>
      <c r="D150" s="19"/>
      <c r="E150" s="20"/>
      <c r="F150" s="20">
        <f>D150+E150</f>
        <v>0</v>
      </c>
      <c r="G150" s="20"/>
      <c r="H150" s="20"/>
      <c r="I150" s="20">
        <f t="shared" si="13"/>
        <v>0</v>
      </c>
    </row>
    <row r="151" spans="2:9" x14ac:dyDescent="0.2">
      <c r="B151" s="13" t="s">
        <v>76</v>
      </c>
      <c r="C151" s="11"/>
      <c r="D151" s="19"/>
      <c r="E151" s="20"/>
      <c r="F151" s="20">
        <f>D151+E151</f>
        <v>0</v>
      </c>
      <c r="G151" s="20"/>
      <c r="H151" s="20"/>
      <c r="I151" s="20">
        <f t="shared" ref="I151:I159" si="19">F151-G151</f>
        <v>0</v>
      </c>
    </row>
    <row r="152" spans="2:9" x14ac:dyDescent="0.2">
      <c r="B152" s="3" t="s">
        <v>77</v>
      </c>
      <c r="C152" s="9"/>
      <c r="D152" s="19">
        <f>SUM(D153:D159)</f>
        <v>0</v>
      </c>
      <c r="E152" s="19">
        <f>SUM(E153:E159)</f>
        <v>0</v>
      </c>
      <c r="F152" s="19">
        <f>SUM(F153:F159)</f>
        <v>0</v>
      </c>
      <c r="G152" s="19">
        <f>SUM(G153:G159)</f>
        <v>0</v>
      </c>
      <c r="H152" s="19">
        <f>SUM(H153:H159)</f>
        <v>0</v>
      </c>
      <c r="I152" s="20">
        <f t="shared" si="19"/>
        <v>0</v>
      </c>
    </row>
    <row r="153" spans="2:9" x14ac:dyDescent="0.2">
      <c r="B153" s="13" t="s">
        <v>78</v>
      </c>
      <c r="C153" s="11"/>
      <c r="D153" s="19"/>
      <c r="E153" s="20"/>
      <c r="F153" s="20">
        <f>D153+E153</f>
        <v>0</v>
      </c>
      <c r="G153" s="20"/>
      <c r="H153" s="20"/>
      <c r="I153" s="20">
        <f t="shared" si="19"/>
        <v>0</v>
      </c>
    </row>
    <row r="154" spans="2:9" x14ac:dyDescent="0.2">
      <c r="B154" s="13" t="s">
        <v>79</v>
      </c>
      <c r="C154" s="11"/>
      <c r="D154" s="19"/>
      <c r="E154" s="20"/>
      <c r="F154" s="20">
        <f t="shared" ref="F154:F159" si="20">D154+E154</f>
        <v>0</v>
      </c>
      <c r="G154" s="20"/>
      <c r="H154" s="20"/>
      <c r="I154" s="20">
        <f t="shared" si="19"/>
        <v>0</v>
      </c>
    </row>
    <row r="155" spans="2:9" x14ac:dyDescent="0.2">
      <c r="B155" s="13" t="s">
        <v>80</v>
      </c>
      <c r="C155" s="11"/>
      <c r="D155" s="19"/>
      <c r="E155" s="20"/>
      <c r="F155" s="20">
        <f t="shared" si="20"/>
        <v>0</v>
      </c>
      <c r="G155" s="20"/>
      <c r="H155" s="20"/>
      <c r="I155" s="20">
        <f t="shared" si="19"/>
        <v>0</v>
      </c>
    </row>
    <row r="156" spans="2:9" x14ac:dyDescent="0.2">
      <c r="B156" s="13" t="s">
        <v>81</v>
      </c>
      <c r="C156" s="11"/>
      <c r="D156" s="19"/>
      <c r="E156" s="20"/>
      <c r="F156" s="20">
        <f t="shared" si="20"/>
        <v>0</v>
      </c>
      <c r="G156" s="20"/>
      <c r="H156" s="20"/>
      <c r="I156" s="20">
        <f t="shared" si="19"/>
        <v>0</v>
      </c>
    </row>
    <row r="157" spans="2:9" x14ac:dyDescent="0.2">
      <c r="B157" s="13" t="s">
        <v>82</v>
      </c>
      <c r="C157" s="11"/>
      <c r="D157" s="19"/>
      <c r="E157" s="20"/>
      <c r="F157" s="20">
        <f t="shared" si="20"/>
        <v>0</v>
      </c>
      <c r="G157" s="20"/>
      <c r="H157" s="20"/>
      <c r="I157" s="20">
        <f t="shared" si="19"/>
        <v>0</v>
      </c>
    </row>
    <row r="158" spans="2:9" x14ac:dyDescent="0.2">
      <c r="B158" s="13" t="s">
        <v>83</v>
      </c>
      <c r="C158" s="11"/>
      <c r="D158" s="19"/>
      <c r="E158" s="20"/>
      <c r="F158" s="20">
        <f t="shared" si="20"/>
        <v>0</v>
      </c>
      <c r="G158" s="20"/>
      <c r="H158" s="20"/>
      <c r="I158" s="20">
        <f t="shared" si="19"/>
        <v>0</v>
      </c>
    </row>
    <row r="159" spans="2:9" x14ac:dyDescent="0.2">
      <c r="B159" s="13" t="s">
        <v>84</v>
      </c>
      <c r="C159" s="11"/>
      <c r="D159" s="19"/>
      <c r="E159" s="20"/>
      <c r="F159" s="20">
        <f t="shared" si="20"/>
        <v>0</v>
      </c>
      <c r="G159" s="20"/>
      <c r="H159" s="20"/>
      <c r="I159" s="20">
        <f t="shared" si="19"/>
        <v>0</v>
      </c>
    </row>
    <row r="160" spans="2:9" x14ac:dyDescent="0.2">
      <c r="B160" s="3"/>
      <c r="C160" s="9"/>
      <c r="D160" s="19"/>
      <c r="E160" s="20"/>
      <c r="F160" s="20"/>
      <c r="G160" s="20"/>
      <c r="H160" s="20"/>
      <c r="I160" s="20"/>
    </row>
    <row r="161" spans="2:9" x14ac:dyDescent="0.2">
      <c r="B161" s="4" t="s">
        <v>86</v>
      </c>
      <c r="C161" s="10"/>
      <c r="D161" s="18">
        <f t="shared" ref="D161:I161" si="21">D11+D86</f>
        <v>72466640</v>
      </c>
      <c r="E161" s="18">
        <f t="shared" si="21"/>
        <v>23768514.66</v>
      </c>
      <c r="F161" s="18">
        <f t="shared" si="21"/>
        <v>96235154.659999996</v>
      </c>
      <c r="G161" s="18">
        <f t="shared" si="21"/>
        <v>92391395.780000001</v>
      </c>
      <c r="H161" s="18">
        <f t="shared" si="21"/>
        <v>83157580.890000001</v>
      </c>
      <c r="I161" s="18">
        <f t="shared" si="21"/>
        <v>3843758.8800000018</v>
      </c>
    </row>
    <row r="162" spans="2:9" ht="13.5" thickBot="1" x14ac:dyDescent="0.25">
      <c r="B162" s="5"/>
      <c r="C162" s="12"/>
      <c r="D162" s="24"/>
      <c r="E162" s="25"/>
      <c r="F162" s="25"/>
      <c r="G162" s="25"/>
      <c r="H162" s="25"/>
      <c r="I162" s="25"/>
    </row>
  </sheetData>
  <mergeCells count="13">
    <mergeCell ref="B40:C40"/>
    <mergeCell ref="B50:C50"/>
    <mergeCell ref="B64:C64"/>
    <mergeCell ref="B115:C115"/>
    <mergeCell ref="B8:C10"/>
    <mergeCell ref="I8:I10"/>
    <mergeCell ref="B2:I2"/>
    <mergeCell ref="B4:I4"/>
    <mergeCell ref="B5:I5"/>
    <mergeCell ref="B6:I6"/>
    <mergeCell ref="B7:I7"/>
    <mergeCell ref="D8:H9"/>
    <mergeCell ref="B3:I3"/>
  </mergeCells>
  <pageMargins left="0.70866141732283472" right="0.70866141732283472" top="0.59055118110236227" bottom="0.59055118110236227" header="0.31496062992125984" footer="0.31496062992125984"/>
  <pageSetup scale="59" fitToHeight="0" orientation="portrait" r:id="rId1"/>
  <rowBreaks count="2" manualBreakCount="2">
    <brk id="85" max="16383" man="1"/>
    <brk id="171" max="16383" man="1"/>
  </rowBreaks>
  <ignoredErrors>
    <ignoredError sqref="I2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F6a_EAEPED_COG</vt:lpstr>
      <vt:lpstr>'F6a_EAEPED_COG'!Área_de_impresión</vt:lpstr>
      <vt:lpstr>'F6a_EAEPED_COG'!Títulos_a_imprimir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Juan Martinez Bautista</cp:lastModifiedBy>
  <cp:lastPrinted>2025-02-17T21:33:23Z</cp:lastPrinted>
  <dcterms:created xsi:type="dcterms:W3CDTF">2016-10-11T20:25:15Z</dcterms:created>
  <dcterms:modified xsi:type="dcterms:W3CDTF">2025-02-17T21:36:29Z</dcterms:modified>
</cp:coreProperties>
</file>