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2025\TIUTyP-2025\ART. 37-2025\3. Tercer Trimestre 2025\"/>
    </mc:Choice>
  </mc:AlternateContent>
  <xr:revisionPtr revIDLastSave="0" documentId="13_ncr:1_{055254E8-D1D3-43C8-A07D-2E6D512809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rátula" sheetId="8" r:id="rId1"/>
    <sheet name="Frac I" sheetId="2" r:id="rId2"/>
    <sheet name="Frac II " sheetId="10" r:id="rId3"/>
    <sheet name="Frac III" sheetId="4" r:id="rId4"/>
    <sheet name="FRAC IV" sheetId="6" r:id="rId5"/>
    <sheet name="FRAC V" sheetId="7" r:id="rId6"/>
  </sheets>
  <externalReferences>
    <externalReference r:id="rId7"/>
  </externalReferences>
  <definedNames>
    <definedName name="_xlnm.Print_Area" localSheetId="0">Carátula!$A$1:$H$32</definedName>
    <definedName name="_xlnm.Print_Area" localSheetId="1">'Frac I'!$A$1:$K$43</definedName>
    <definedName name="_xlnm.Print_Area" localSheetId="2">'Frac II '!$A$1:$U$72</definedName>
    <definedName name="_xlnm.Print_Area" localSheetId="3">'Frac III'!$A$1:$P$46</definedName>
    <definedName name="_xlnm.Print_Area" localSheetId="4">'FRAC IV'!$A$1:$G$30</definedName>
    <definedName name="_xlnm.Print_Area" localSheetId="5">'FRAC V'!$A$1:$F$30</definedName>
    <definedName name="_xlnm.Print_Titles" localSheetId="2">'Frac II '!$1:$11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68" i="10" l="1"/>
  <c r="AH67" i="10"/>
  <c r="AG67" i="10"/>
  <c r="AF67" i="10"/>
  <c r="AE67" i="10"/>
  <c r="AD67" i="10"/>
  <c r="AC67" i="10"/>
  <c r="AB67" i="10"/>
  <c r="AH68" i="10" s="1"/>
  <c r="AA67" i="10"/>
  <c r="Z67" i="10"/>
  <c r="AL66" i="10"/>
  <c r="AO66" i="10" s="1"/>
  <c r="AK66" i="10"/>
  <c r="AN66" i="10" s="1"/>
  <c r="AJ66" i="10"/>
  <c r="AJ67" i="10" s="1"/>
  <c r="L66" i="10"/>
  <c r="K66" i="10"/>
  <c r="J66" i="10"/>
  <c r="H66" i="10"/>
  <c r="G66" i="10"/>
  <c r="F66" i="10"/>
  <c r="AL65" i="10"/>
  <c r="AO65" i="10" s="1"/>
  <c r="AK65" i="10"/>
  <c r="AN65" i="10" s="1"/>
  <c r="AJ65" i="10"/>
  <c r="AM65" i="10" s="1"/>
  <c r="AO64" i="10"/>
  <c r="AN64" i="10"/>
  <c r="AL64" i="10"/>
  <c r="AK64" i="10"/>
  <c r="AJ64" i="10"/>
  <c r="AM64" i="10" s="1"/>
  <c r="T64" i="10"/>
  <c r="S64" i="10"/>
  <c r="R64" i="10"/>
  <c r="U64" i="10" s="1"/>
  <c r="AM63" i="10"/>
  <c r="AL63" i="10"/>
  <c r="AO63" i="10" s="1"/>
  <c r="AK63" i="10"/>
  <c r="AN63" i="10" s="1"/>
  <c r="AJ63" i="10"/>
  <c r="U63" i="10"/>
  <c r="T63" i="10"/>
  <c r="S63" i="10"/>
  <c r="R63" i="10"/>
  <c r="AL62" i="10"/>
  <c r="AO62" i="10" s="1"/>
  <c r="AK62" i="10"/>
  <c r="AN62" i="10" s="1"/>
  <c r="AJ62" i="10"/>
  <c r="AM62" i="10" s="1"/>
  <c r="T62" i="10"/>
  <c r="S62" i="10"/>
  <c r="U62" i="10" s="1"/>
  <c r="R62" i="10"/>
  <c r="AL61" i="10"/>
  <c r="AO61" i="10" s="1"/>
  <c r="AK61" i="10"/>
  <c r="AN61" i="10" s="1"/>
  <c r="AJ61" i="10"/>
  <c r="AM61" i="10" s="1"/>
  <c r="T61" i="10"/>
  <c r="U61" i="10" s="1"/>
  <c r="S61" i="10"/>
  <c r="R61" i="10"/>
  <c r="AO60" i="10"/>
  <c r="AM60" i="10"/>
  <c r="AL60" i="10"/>
  <c r="AK60" i="10"/>
  <c r="AN60" i="10" s="1"/>
  <c r="AJ60" i="10"/>
  <c r="T60" i="10"/>
  <c r="S60" i="10"/>
  <c r="R60" i="10"/>
  <c r="U60" i="10" s="1"/>
  <c r="AO59" i="10"/>
  <c r="AM59" i="10"/>
  <c r="AL59" i="10"/>
  <c r="AK59" i="10"/>
  <c r="AN59" i="10" s="1"/>
  <c r="AJ59" i="10"/>
  <c r="T59" i="10"/>
  <c r="S59" i="10"/>
  <c r="U59" i="10" s="1"/>
  <c r="R59" i="10"/>
  <c r="AO58" i="10"/>
  <c r="AN58" i="10"/>
  <c r="AM58" i="10"/>
  <c r="AL58" i="10"/>
  <c r="AK58" i="10"/>
  <c r="AJ58" i="10"/>
  <c r="T58" i="10"/>
  <c r="S58" i="10"/>
  <c r="U58" i="10" s="1"/>
  <c r="R58" i="10"/>
  <c r="AM57" i="10"/>
  <c r="AL57" i="10"/>
  <c r="AO57" i="10" s="1"/>
  <c r="AK57" i="10"/>
  <c r="AN57" i="10" s="1"/>
  <c r="AJ57" i="10"/>
  <c r="U57" i="10"/>
  <c r="T57" i="10"/>
  <c r="S57" i="10"/>
  <c r="R57" i="10"/>
  <c r="AO56" i="10"/>
  <c r="AL56" i="10"/>
  <c r="AK56" i="10"/>
  <c r="AN56" i="10" s="1"/>
  <c r="AJ56" i="10"/>
  <c r="AM56" i="10" s="1"/>
  <c r="T56" i="10"/>
  <c r="S56" i="10"/>
  <c r="U56" i="10" s="1"/>
  <c r="R56" i="10"/>
  <c r="AO55" i="10"/>
  <c r="AM55" i="10"/>
  <c r="AL55" i="10"/>
  <c r="AK55" i="10"/>
  <c r="AN55" i="10" s="1"/>
  <c r="AJ55" i="10"/>
  <c r="T55" i="10"/>
  <c r="U55" i="10" s="1"/>
  <c r="S55" i="10"/>
  <c r="R55" i="10"/>
  <c r="AO54" i="10"/>
  <c r="AM54" i="10"/>
  <c r="AL54" i="10"/>
  <c r="AK54" i="10"/>
  <c r="AN54" i="10" s="1"/>
  <c r="AJ54" i="10"/>
  <c r="T54" i="10"/>
  <c r="S54" i="10"/>
  <c r="R54" i="10"/>
  <c r="U54" i="10" s="1"/>
  <c r="AO53" i="10"/>
  <c r="AM53" i="10"/>
  <c r="AL53" i="10"/>
  <c r="AK53" i="10"/>
  <c r="AN53" i="10" s="1"/>
  <c r="AJ53" i="10"/>
  <c r="T53" i="10"/>
  <c r="S53" i="10"/>
  <c r="U53" i="10" s="1"/>
  <c r="R53" i="10"/>
  <c r="AO52" i="10"/>
  <c r="AN52" i="10"/>
  <c r="AL52" i="10"/>
  <c r="AK52" i="10"/>
  <c r="AJ52" i="10"/>
  <c r="AM52" i="10" s="1"/>
  <c r="T52" i="10"/>
  <c r="S52" i="10"/>
  <c r="U52" i="10" s="1"/>
  <c r="R52" i="10"/>
  <c r="AM51" i="10"/>
  <c r="AL51" i="10"/>
  <c r="AO51" i="10" s="1"/>
  <c r="AK51" i="10"/>
  <c r="AN51" i="10" s="1"/>
  <c r="AJ51" i="10"/>
  <c r="U51" i="10"/>
  <c r="T51" i="10"/>
  <c r="S51" i="10"/>
  <c r="R51" i="10"/>
  <c r="AO50" i="10"/>
  <c r="AL50" i="10"/>
  <c r="AK50" i="10"/>
  <c r="AN50" i="10" s="1"/>
  <c r="AJ50" i="10"/>
  <c r="AM50" i="10" s="1"/>
  <c r="T50" i="10"/>
  <c r="S50" i="10"/>
  <c r="U50" i="10" s="1"/>
  <c r="R50" i="10"/>
  <c r="AO49" i="10"/>
  <c r="AM49" i="10"/>
  <c r="AL49" i="10"/>
  <c r="AK49" i="10"/>
  <c r="AN49" i="10" s="1"/>
  <c r="AJ49" i="10"/>
  <c r="T49" i="10"/>
  <c r="U49" i="10" s="1"/>
  <c r="S49" i="10"/>
  <c r="R49" i="10"/>
  <c r="AO48" i="10"/>
  <c r="AM48" i="10"/>
  <c r="AL48" i="10"/>
  <c r="AK48" i="10"/>
  <c r="AN48" i="10" s="1"/>
  <c r="AJ48" i="10"/>
  <c r="T48" i="10"/>
  <c r="S48" i="10"/>
  <c r="R48" i="10"/>
  <c r="U48" i="10" s="1"/>
  <c r="AM47" i="10"/>
  <c r="AL47" i="10"/>
  <c r="AO47" i="10" s="1"/>
  <c r="AK47" i="10"/>
  <c r="AN47" i="10" s="1"/>
  <c r="AJ47" i="10"/>
  <c r="T47" i="10"/>
  <c r="S47" i="10"/>
  <c r="U47" i="10" s="1"/>
  <c r="R47" i="10"/>
  <c r="AO46" i="10"/>
  <c r="AN46" i="10"/>
  <c r="AL46" i="10"/>
  <c r="AK46" i="10"/>
  <c r="AJ46" i="10"/>
  <c r="AM46" i="10" s="1"/>
  <c r="T46" i="10"/>
  <c r="S46" i="10"/>
  <c r="U46" i="10" s="1"/>
  <c r="R46" i="10"/>
  <c r="AM45" i="10"/>
  <c r="AL45" i="10"/>
  <c r="AO45" i="10" s="1"/>
  <c r="AK45" i="10"/>
  <c r="AN45" i="10" s="1"/>
  <c r="AJ45" i="10"/>
  <c r="U45" i="10"/>
  <c r="T45" i="10"/>
  <c r="S45" i="10"/>
  <c r="R45" i="10"/>
  <c r="AO44" i="10"/>
  <c r="AL44" i="10"/>
  <c r="AK44" i="10"/>
  <c r="AN44" i="10" s="1"/>
  <c r="AJ44" i="10"/>
  <c r="AM44" i="10" s="1"/>
  <c r="T44" i="10"/>
  <c r="S44" i="10"/>
  <c r="U44" i="10" s="1"/>
  <c r="R44" i="10"/>
  <c r="AO43" i="10"/>
  <c r="AM43" i="10"/>
  <c r="AL43" i="10"/>
  <c r="AK43" i="10"/>
  <c r="AN43" i="10" s="1"/>
  <c r="AJ43" i="10"/>
  <c r="T43" i="10"/>
  <c r="U43" i="10" s="1"/>
  <c r="S43" i="10"/>
  <c r="R43" i="10"/>
  <c r="AO42" i="10"/>
  <c r="AM42" i="10"/>
  <c r="AL42" i="10"/>
  <c r="AK42" i="10"/>
  <c r="AN42" i="10" s="1"/>
  <c r="AJ42" i="10"/>
  <c r="T42" i="10"/>
  <c r="S42" i="10"/>
  <c r="R42" i="10"/>
  <c r="U42" i="10" s="1"/>
  <c r="AO41" i="10"/>
  <c r="AM41" i="10"/>
  <c r="AL41" i="10"/>
  <c r="AK41" i="10"/>
  <c r="AN41" i="10" s="1"/>
  <c r="AJ41" i="10"/>
  <c r="T41" i="10"/>
  <c r="S41" i="10"/>
  <c r="U41" i="10" s="1"/>
  <c r="R41" i="10"/>
  <c r="AO40" i="10"/>
  <c r="AN40" i="10"/>
  <c r="AM40" i="10"/>
  <c r="AL40" i="10"/>
  <c r="AK40" i="10"/>
  <c r="AJ40" i="10"/>
  <c r="U40" i="10"/>
  <c r="T40" i="10"/>
  <c r="S40" i="10"/>
  <c r="R40" i="10"/>
  <c r="AM39" i="10"/>
  <c r="AL39" i="10"/>
  <c r="AO39" i="10" s="1"/>
  <c r="AK39" i="10"/>
  <c r="AN39" i="10" s="1"/>
  <c r="AJ39" i="10"/>
  <c r="T39" i="10"/>
  <c r="S39" i="10"/>
  <c r="U39" i="10" s="1"/>
  <c r="R39" i="10"/>
  <c r="AO38" i="10"/>
  <c r="AL38" i="10"/>
  <c r="AK38" i="10"/>
  <c r="AN38" i="10" s="1"/>
  <c r="AJ38" i="10"/>
  <c r="AM38" i="10" s="1"/>
  <c r="T38" i="10"/>
  <c r="S38" i="10"/>
  <c r="U38" i="10" s="1"/>
  <c r="R38" i="10"/>
  <c r="AO37" i="10"/>
  <c r="AM37" i="10"/>
  <c r="AL37" i="10"/>
  <c r="AK37" i="10"/>
  <c r="AN37" i="10" s="1"/>
  <c r="AJ37" i="10"/>
  <c r="T37" i="10"/>
  <c r="U37" i="10" s="1"/>
  <c r="S37" i="10"/>
  <c r="R37" i="10"/>
  <c r="AO36" i="10"/>
  <c r="AM36" i="10"/>
  <c r="AL36" i="10"/>
  <c r="AK36" i="10"/>
  <c r="AN36" i="10" s="1"/>
  <c r="AJ36" i="10"/>
  <c r="T36" i="10"/>
  <c r="S36" i="10"/>
  <c r="R36" i="10"/>
  <c r="U36" i="10" s="1"/>
  <c r="AO35" i="10"/>
  <c r="AM35" i="10"/>
  <c r="AL35" i="10"/>
  <c r="AK35" i="10"/>
  <c r="AN35" i="10" s="1"/>
  <c r="AJ35" i="10"/>
  <c r="T35" i="10"/>
  <c r="S35" i="10"/>
  <c r="U35" i="10" s="1"/>
  <c r="R35" i="10"/>
  <c r="AO34" i="10"/>
  <c r="AN34" i="10"/>
  <c r="AM34" i="10"/>
  <c r="AL34" i="10"/>
  <c r="AK34" i="10"/>
  <c r="AJ34" i="10"/>
  <c r="U34" i="10"/>
  <c r="T34" i="10"/>
  <c r="S34" i="10"/>
  <c r="R34" i="10"/>
  <c r="AM33" i="10"/>
  <c r="AL33" i="10"/>
  <c r="AO33" i="10" s="1"/>
  <c r="AK33" i="10"/>
  <c r="AN33" i="10" s="1"/>
  <c r="AJ33" i="10"/>
  <c r="T33" i="10"/>
  <c r="S33" i="10"/>
  <c r="U33" i="10" s="1"/>
  <c r="R33" i="10"/>
  <c r="AO32" i="10"/>
  <c r="AL32" i="10"/>
  <c r="AK32" i="10"/>
  <c r="AN32" i="10" s="1"/>
  <c r="AJ32" i="10"/>
  <c r="AM32" i="10" s="1"/>
  <c r="T32" i="10"/>
  <c r="S32" i="10"/>
  <c r="U32" i="10" s="1"/>
  <c r="R32" i="10"/>
  <c r="AO31" i="10"/>
  <c r="AM31" i="10"/>
  <c r="AL31" i="10"/>
  <c r="AK31" i="10"/>
  <c r="AN31" i="10" s="1"/>
  <c r="AJ31" i="10"/>
  <c r="T31" i="10"/>
  <c r="U31" i="10" s="1"/>
  <c r="S31" i="10"/>
  <c r="R31" i="10"/>
  <c r="AO30" i="10"/>
  <c r="AM30" i="10"/>
  <c r="AL30" i="10"/>
  <c r="AK30" i="10"/>
  <c r="AN30" i="10" s="1"/>
  <c r="AJ30" i="10"/>
  <c r="T30" i="10"/>
  <c r="S30" i="10"/>
  <c r="R30" i="10"/>
  <c r="U30" i="10" s="1"/>
  <c r="AO29" i="10"/>
  <c r="AM29" i="10"/>
  <c r="AL29" i="10"/>
  <c r="AK29" i="10"/>
  <c r="AN29" i="10" s="1"/>
  <c r="AJ29" i="10"/>
  <c r="T29" i="10"/>
  <c r="S29" i="10"/>
  <c r="U29" i="10" s="1"/>
  <c r="R29" i="10"/>
  <c r="AO28" i="10"/>
  <c r="AN28" i="10"/>
  <c r="AM28" i="10"/>
  <c r="AL28" i="10"/>
  <c r="AK28" i="10"/>
  <c r="AJ28" i="10"/>
  <c r="U28" i="10"/>
  <c r="T28" i="10"/>
  <c r="S28" i="10"/>
  <c r="R28" i="10"/>
  <c r="AM27" i="10"/>
  <c r="AL27" i="10"/>
  <c r="AO27" i="10" s="1"/>
  <c r="AK27" i="10"/>
  <c r="AN27" i="10" s="1"/>
  <c r="AJ27" i="10"/>
  <c r="T27" i="10"/>
  <c r="S27" i="10"/>
  <c r="U27" i="10" s="1"/>
  <c r="R27" i="10"/>
  <c r="AO26" i="10"/>
  <c r="AL26" i="10"/>
  <c r="AK26" i="10"/>
  <c r="AN26" i="10" s="1"/>
  <c r="AJ26" i="10"/>
  <c r="AM26" i="10" s="1"/>
  <c r="T26" i="10"/>
  <c r="S26" i="10"/>
  <c r="U26" i="10" s="1"/>
  <c r="R26" i="10"/>
  <c r="AO25" i="10"/>
  <c r="AM25" i="10"/>
  <c r="AL25" i="10"/>
  <c r="AK25" i="10"/>
  <c r="AN25" i="10" s="1"/>
  <c r="AJ25" i="10"/>
  <c r="T25" i="10"/>
  <c r="U25" i="10" s="1"/>
  <c r="S25" i="10"/>
  <c r="R25" i="10"/>
  <c r="AO24" i="10"/>
  <c r="AM24" i="10"/>
  <c r="AL24" i="10"/>
  <c r="AK24" i="10"/>
  <c r="AN24" i="10" s="1"/>
  <c r="AJ24" i="10"/>
  <c r="T24" i="10"/>
  <c r="S24" i="10"/>
  <c r="R24" i="10"/>
  <c r="U24" i="10" s="1"/>
  <c r="AO23" i="10"/>
  <c r="AM23" i="10"/>
  <c r="AL23" i="10"/>
  <c r="AK23" i="10"/>
  <c r="AN23" i="10" s="1"/>
  <c r="AJ23" i="10"/>
  <c r="U23" i="10"/>
  <c r="T23" i="10"/>
  <c r="S23" i="10"/>
  <c r="R23" i="10"/>
  <c r="AO22" i="10"/>
  <c r="AN22" i="10"/>
  <c r="AM22" i="10"/>
  <c r="AL22" i="10"/>
  <c r="AK22" i="10"/>
  <c r="AJ22" i="10"/>
  <c r="U22" i="10"/>
  <c r="T22" i="10"/>
  <c r="S22" i="10"/>
  <c r="R22" i="10"/>
  <c r="AM21" i="10"/>
  <c r="AL21" i="10"/>
  <c r="AO21" i="10" s="1"/>
  <c r="AK21" i="10"/>
  <c r="AN21" i="10" s="1"/>
  <c r="AJ21" i="10"/>
  <c r="T21" i="10"/>
  <c r="S21" i="10"/>
  <c r="U21" i="10" s="1"/>
  <c r="R21" i="10"/>
  <c r="AO20" i="10"/>
  <c r="AL20" i="10"/>
  <c r="AK20" i="10"/>
  <c r="AN20" i="10" s="1"/>
  <c r="AJ20" i="10"/>
  <c r="AM20" i="10" s="1"/>
  <c r="T20" i="10"/>
  <c r="S20" i="10"/>
  <c r="U20" i="10" s="1"/>
  <c r="R20" i="10"/>
  <c r="AO19" i="10"/>
  <c r="AM19" i="10"/>
  <c r="AL19" i="10"/>
  <c r="AK19" i="10"/>
  <c r="AN19" i="10" s="1"/>
  <c r="AJ19" i="10"/>
  <c r="T19" i="10"/>
  <c r="U19" i="10" s="1"/>
  <c r="S19" i="10"/>
  <c r="R19" i="10"/>
  <c r="AO18" i="10"/>
  <c r="AM18" i="10"/>
  <c r="AL18" i="10"/>
  <c r="AK18" i="10"/>
  <c r="AN18" i="10" s="1"/>
  <c r="AJ18" i="10"/>
  <c r="T18" i="10"/>
  <c r="S18" i="10"/>
  <c r="R18" i="10"/>
  <c r="U18" i="10" s="1"/>
  <c r="AO17" i="10"/>
  <c r="AM17" i="10"/>
  <c r="AL17" i="10"/>
  <c r="AK17" i="10"/>
  <c r="AN17" i="10" s="1"/>
  <c r="AJ17" i="10"/>
  <c r="T17" i="10"/>
  <c r="S17" i="10"/>
  <c r="U17" i="10" s="1"/>
  <c r="R17" i="10"/>
  <c r="AO16" i="10"/>
  <c r="AN16" i="10"/>
  <c r="AM16" i="10"/>
  <c r="AL16" i="10"/>
  <c r="AK16" i="10"/>
  <c r="AJ16" i="10"/>
  <c r="U16" i="10"/>
  <c r="T16" i="10"/>
  <c r="S16" i="10"/>
  <c r="R16" i="10"/>
  <c r="AM15" i="10"/>
  <c r="AL15" i="10"/>
  <c r="AO15" i="10" s="1"/>
  <c r="AK15" i="10"/>
  <c r="AN15" i="10" s="1"/>
  <c r="AJ15" i="10"/>
  <c r="U15" i="10"/>
  <c r="T15" i="10"/>
  <c r="S15" i="10"/>
  <c r="R15" i="10"/>
  <c r="AO14" i="10"/>
  <c r="AL14" i="10"/>
  <c r="AK14" i="10"/>
  <c r="AN14" i="10" s="1"/>
  <c r="AJ14" i="10"/>
  <c r="AM14" i="10" s="1"/>
  <c r="U14" i="10"/>
  <c r="T14" i="10"/>
  <c r="S14" i="10"/>
  <c r="R14" i="10"/>
  <c r="AO13" i="10"/>
  <c r="AM13" i="10"/>
  <c r="AL13" i="10"/>
  <c r="AK13" i="10"/>
  <c r="AN13" i="10" s="1"/>
  <c r="AJ13" i="10"/>
  <c r="T13" i="10"/>
  <c r="U13" i="10" s="1"/>
  <c r="S13" i="10"/>
  <c r="R13" i="10"/>
  <c r="AO12" i="10"/>
  <c r="AM12" i="10"/>
  <c r="AL12" i="10"/>
  <c r="AK12" i="10"/>
  <c r="AN12" i="10" s="1"/>
  <c r="AJ12" i="10"/>
  <c r="T12" i="10"/>
  <c r="T66" i="10" s="1"/>
  <c r="S12" i="10"/>
  <c r="S66" i="10" s="1"/>
  <c r="R12" i="10"/>
  <c r="U12" i="10" s="1"/>
  <c r="U66" i="10" l="1"/>
  <c r="R66" i="10"/>
  <c r="AM66" i="10"/>
  <c r="P36" i="4" l="1"/>
  <c r="O36" i="4"/>
  <c r="N36" i="4"/>
  <c r="L36" i="4"/>
  <c r="K36" i="4"/>
  <c r="J36" i="4"/>
  <c r="H36" i="4"/>
  <c r="G36" i="4"/>
  <c r="F36" i="4"/>
  <c r="D36" i="4"/>
  <c r="C36" i="4"/>
  <c r="B36" i="4"/>
  <c r="F30" i="2"/>
  <c r="E30" i="2"/>
  <c r="D30" i="2"/>
</calcChain>
</file>

<file path=xl/sharedStrings.xml><?xml version="1.0" encoding="utf-8"?>
<sst xmlns="http://schemas.openxmlformats.org/spreadsheetml/2006/main" count="321" uniqueCount="152">
  <si>
    <t>DESTINO DE LOS RECURSOS FEDERALES QUE RECIBEN UNIVERSIDADES E INSTITUCIONES DE EDUCACIÓN MEDIA SUPERIOR Y SUPERIOR</t>
  </si>
  <si>
    <t>Programas y cumplimiento de metas</t>
  </si>
  <si>
    <t>Cifras acumuladas desde enero al periodo que se reporta</t>
  </si>
  <si>
    <t>Universidad / Institución</t>
  </si>
  <si>
    <t>Ciclo escolar</t>
  </si>
  <si>
    <t>Número de Alumnos</t>
  </si>
  <si>
    <t>Tipo de Servicio o Subsistema</t>
  </si>
  <si>
    <t>Fracción I</t>
  </si>
  <si>
    <t>Programa</t>
  </si>
  <si>
    <t>Gasto Ejercido 
(Millones de pesos)</t>
  </si>
  <si>
    <t>Total</t>
  </si>
  <si>
    <t xml:space="preserve">DESTINO DE LOS RECURSOS FEDERALES QUE RECIBEN UNIVERSIDADES E INSTITUCIONES DE EDUCACIÓN MEDIA SUPERIOR Y SUPERIOR </t>
  </si>
  <si>
    <t xml:space="preserve"> Fracción II</t>
  </si>
  <si>
    <t>Estructura de la Plantilla</t>
  </si>
  <si>
    <t>Tipo de personal 1_/</t>
  </si>
  <si>
    <t>Costo unitario bruto (pesos)</t>
  </si>
  <si>
    <t>Número de plazas</t>
  </si>
  <si>
    <t>Responsabilidad laboral</t>
  </si>
  <si>
    <t>Ubicación</t>
  </si>
  <si>
    <t>Costo total de la plantilla (Pesos)</t>
  </si>
  <si>
    <t>Desglose del gasto corriente de operación</t>
  </si>
  <si>
    <t>Fracción III</t>
  </si>
  <si>
    <t>Gasto Corriente de Operación ( Pesos )</t>
  </si>
  <si>
    <t>Materiales y Suministros</t>
  </si>
  <si>
    <t>Servicios Generales</t>
  </si>
  <si>
    <t>Otros</t>
  </si>
  <si>
    <t>Fracción V</t>
  </si>
  <si>
    <r>
      <t xml:space="preserve">Meta Anual
</t>
    </r>
    <r>
      <rPr>
        <sz val="10"/>
        <color indexed="9"/>
        <rFont val="Calibri"/>
        <family val="2"/>
      </rPr>
      <t>Indicador / (Variable meta)</t>
    </r>
  </si>
  <si>
    <t>Nivel Educativo
  (Media Superior o superior)</t>
  </si>
  <si>
    <t>Programas a los que se destinan los recursos y el cumplimiento de las metas correspondientes</t>
  </si>
  <si>
    <t>Costo de la nómina del personal docente, no docente, administrativo y manual</t>
  </si>
  <si>
    <t xml:space="preserve">Desglose del gasto corriente </t>
  </si>
  <si>
    <t>Información sobre la matrícula de inicio y fin de cada ciclo escolar</t>
  </si>
  <si>
    <t>Elaboró</t>
  </si>
  <si>
    <t>Revisó</t>
  </si>
  <si>
    <t>Autorizó</t>
  </si>
  <si>
    <t>Estado de situación financiera</t>
  </si>
  <si>
    <t>Fracción IV</t>
  </si>
  <si>
    <t>Situación Financiera</t>
  </si>
  <si>
    <t>1. Estados de situación financiera</t>
  </si>
  <si>
    <t xml:space="preserve">Inicio o Fin </t>
  </si>
  <si>
    <t>Categoría</t>
  </si>
  <si>
    <t xml:space="preserve">Costo de la plantilla de personal </t>
  </si>
  <si>
    <t>Subsecretaría de Educación Superior</t>
  </si>
  <si>
    <t>Dirección General de Universidades</t>
  </si>
  <si>
    <t>Tecnológicas y Politécnicas</t>
  </si>
  <si>
    <t>Seleccione</t>
  </si>
  <si>
    <t>Fecha:</t>
  </si>
  <si>
    <t>Enero - Marzo</t>
  </si>
  <si>
    <t>Abril - Junio</t>
  </si>
  <si>
    <t>Julio - Septiembre</t>
  </si>
  <si>
    <t>Octubre - Diciembre</t>
  </si>
  <si>
    <t>Validó</t>
  </si>
  <si>
    <t>La información proporcionada y su veracidad es de la absoluta responsabilidad directa o indirecta como ejecutor del gasto del Organismo Descentralizado Estatal que reporta.</t>
  </si>
  <si>
    <t>Sello de la Universidad</t>
  </si>
  <si>
    <t>En términos del artículo 37, fracción V del Decreto de Presupuesto de Egresos de la Federación para el Ejercicio Fiscal 2025</t>
  </si>
  <si>
    <t>En términos del artículo 37, fracción IV del Decreto de Presupuesto de Egresos de la Federación para el Ejercicio Fiscal 2025</t>
  </si>
  <si>
    <t>En términos del artículo  37, fracción III del Decreto de Presupuesto de Egresos de la Federación para el Ejercicio Fiscal 2025</t>
  </si>
  <si>
    <t>En términos del artículo  37, fracción  II del Decreto de Presupuesto de Egresos de la Federación para el Ejercicio Fiscal 2025</t>
  </si>
  <si>
    <t>En términos del artículo  37, fracción I del Decreto de Presupuesto de Egresos de la Federación para el Ejercicio Fiscal 2025</t>
  </si>
  <si>
    <t>Lic. Baldemar Lozano Torres</t>
  </si>
  <si>
    <t>Director de Planeación y Evaluación</t>
  </si>
  <si>
    <t>C.P.A. Homero Gómez Ramírez</t>
  </si>
  <si>
    <t>Secretario Asdministrativo</t>
  </si>
  <si>
    <t>Mtro. Javier Cabrera Filomeno</t>
  </si>
  <si>
    <t>Rector</t>
  </si>
  <si>
    <t>L.C. Esperanza Alamilla Reboreda</t>
  </si>
  <si>
    <t>Subdirectora de Recursos Financieros</t>
  </si>
  <si>
    <t>UNIVERSIDAD POLITÉCNICA DE FRANCISCO I. MADERO</t>
  </si>
  <si>
    <t>Mando Superior y Medio</t>
  </si>
  <si>
    <t>Directivo</t>
  </si>
  <si>
    <t>Hidalgo</t>
  </si>
  <si>
    <t>Secretario Académico</t>
  </si>
  <si>
    <t>Secretario de Administracion</t>
  </si>
  <si>
    <t>Abogado General</t>
  </si>
  <si>
    <t>Dirección de Área</t>
  </si>
  <si>
    <t>Subdirector de Área</t>
  </si>
  <si>
    <t>Jefe de Departamento</t>
  </si>
  <si>
    <t>Coordinador</t>
  </si>
  <si>
    <t>Administrativo y Secretarial</t>
  </si>
  <si>
    <t>Administrativo</t>
  </si>
  <si>
    <t>Abogado (Auxiliar)</t>
  </si>
  <si>
    <t>Enfermera</t>
  </si>
  <si>
    <t>Ingeniería en Sistemas</t>
  </si>
  <si>
    <t>Especialista Técnico</t>
  </si>
  <si>
    <t>Jefe de Oficina</t>
  </si>
  <si>
    <t>Técnico Bibliecario</t>
  </si>
  <si>
    <t>Técnico en contabilidad</t>
  </si>
  <si>
    <t>Analista Administrativo</t>
  </si>
  <si>
    <t>Técnico Especializado en Electrónica</t>
  </si>
  <si>
    <t>Técnico Especializado en Mantenimiento</t>
  </si>
  <si>
    <t>Asistente de Servicio de Mantenimiento</t>
  </si>
  <si>
    <t>Secretaria de secretario</t>
  </si>
  <si>
    <t>Secretaria de Director de área</t>
  </si>
  <si>
    <t>Docente</t>
  </si>
  <si>
    <t>Profesor titular C</t>
  </si>
  <si>
    <t>Profesor Titular B</t>
  </si>
  <si>
    <t>Profesor titular A</t>
  </si>
  <si>
    <t>Profesor por Asignatura A</t>
  </si>
  <si>
    <t>L.C. Lilibeth López Mejía</t>
  </si>
  <si>
    <t>Universidad Politécnia de Francisco I. Madero</t>
  </si>
  <si>
    <t>1. Estudiantes de Educación Superior en las Instituciones Públicas Formados</t>
  </si>
  <si>
    <t>2. Servicios de Extensión y Vinculación de Educación Superior Otorgados</t>
  </si>
  <si>
    <t>3. Investigación Científica, Tecnológica Y Educativa Realizada</t>
  </si>
  <si>
    <t>4. Instrumentos de Planeación y Evaluación Estratégica Implementados</t>
  </si>
  <si>
    <t>5. Programa de Gestión Administrativa de las Instituciones de Educación Superior Ejecutado</t>
  </si>
  <si>
    <t>UPFIM</t>
  </si>
  <si>
    <t>SUPERIOR</t>
  </si>
  <si>
    <t>2024-2025</t>
  </si>
  <si>
    <t>ENE-ABRIL 2025/ING</t>
  </si>
  <si>
    <t>ENE-ABRIL 2025/MAESTRIA</t>
  </si>
  <si>
    <t>MAYO-AGOSTO 2025/ING</t>
  </si>
  <si>
    <t>MAYO-AGOSTO 2025/MAESTRIA</t>
  </si>
  <si>
    <t>FEDERAL</t>
  </si>
  <si>
    <t>Julio</t>
  </si>
  <si>
    <t>Agosto</t>
  </si>
  <si>
    <t>Septiembre</t>
  </si>
  <si>
    <t>julio</t>
  </si>
  <si>
    <t>Acumulado Enero-septiembre</t>
  </si>
  <si>
    <t>Sueldo+PNSy PS</t>
  </si>
  <si>
    <t>Sueldo</t>
  </si>
  <si>
    <t>P.Vacaional</t>
  </si>
  <si>
    <t>IMSS-Mayo (31)</t>
  </si>
  <si>
    <t>IMSS-Junio (30)</t>
  </si>
  <si>
    <t>IMSS-Agosto (31)</t>
  </si>
  <si>
    <t>CV-B3 (61)</t>
  </si>
  <si>
    <t>SAR-B3 (61)</t>
  </si>
  <si>
    <t>INFONAVIT-B3 (61)</t>
  </si>
  <si>
    <t>CV-B4 (62)</t>
  </si>
  <si>
    <t>SAR-B4(62)</t>
  </si>
  <si>
    <t>INFONAVIT-B4 (62)</t>
  </si>
  <si>
    <t>Informe correspondiente al 3er. Trimestre:</t>
  </si>
  <si>
    <t>2025-2026</t>
  </si>
  <si>
    <t>SEP-DIC 2025/ ING</t>
  </si>
  <si>
    <t>SEP-DIC 2025/ MAESTRÍA</t>
  </si>
  <si>
    <t>Trimestre:  Tercer trimestre 2024</t>
  </si>
  <si>
    <t>__________________________________</t>
  </si>
  <si>
    <t>___________________________________________</t>
  </si>
  <si>
    <t>_____________________________________</t>
  </si>
  <si>
    <t>2. Estado Analítico de ingresos y egresos</t>
  </si>
  <si>
    <t>4. Estado de origen y aplicación de los recursos públicos Federales</t>
  </si>
  <si>
    <t>3. Estado Analítico de egresos</t>
  </si>
  <si>
    <t>Enero - Julio</t>
  </si>
  <si>
    <t>Enero - Agosto</t>
  </si>
  <si>
    <t>Enero - Septiembre</t>
  </si>
  <si>
    <t>Metas alcanzadas al período 
Enero-septiembre</t>
  </si>
  <si>
    <t>Metas programadas enero-septiembre</t>
  </si>
  <si>
    <t>Metas alcanzadas
enero-septiembre</t>
  </si>
  <si>
    <t>Enero - julio</t>
  </si>
  <si>
    <t>Enero - agosto</t>
  </si>
  <si>
    <t>Enero - septiembre</t>
  </si>
  <si>
    <t>Metas alcanzadas al período enero-septiembre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</si>
</sst>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"/>
    <numFmt numFmtId="165" formatCode="#,##0.00_ ;[Red]\-#,##0.00\ "/>
    <numFmt numFmtId="166" formatCode="General_)"/>
    <numFmt numFmtId="167" formatCode="&quot;$&quot;#,##0.00"/>
    <numFmt numFmtId="168" formatCode="0.0000"/>
    <numFmt numFmtId="169" formatCode="0.000"/>
  </numFmts>
  <fonts count="4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Montserrat"/>
    </font>
    <font>
      <b/>
      <sz val="10"/>
      <color indexed="9"/>
      <name val="Montserrat"/>
    </font>
    <font>
      <sz val="11"/>
      <name val="Montserrat"/>
    </font>
    <font>
      <b/>
      <sz val="14"/>
      <name val="Montserrat"/>
    </font>
    <font>
      <b/>
      <sz val="8.5"/>
      <color indexed="9"/>
      <name val="Montserrat"/>
    </font>
    <font>
      <sz val="8.5"/>
      <name val="Montserrat"/>
    </font>
    <font>
      <sz val="10"/>
      <name val="Montserrat"/>
    </font>
    <font>
      <b/>
      <sz val="9"/>
      <color indexed="9"/>
      <name val="Montserrat"/>
    </font>
    <font>
      <b/>
      <sz val="10"/>
      <name val="Montserrat"/>
    </font>
    <font>
      <b/>
      <sz val="9"/>
      <name val="Montserrat"/>
    </font>
    <font>
      <sz val="9"/>
      <name val="Montserrat"/>
    </font>
    <font>
      <sz val="10"/>
      <color indexed="9"/>
      <name val="Calibri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0"/>
      <name val="Montserrat"/>
    </font>
    <font>
      <b/>
      <sz val="10.5"/>
      <color indexed="9"/>
      <name val="Montserrat"/>
    </font>
    <font>
      <sz val="10.5"/>
      <name val="Arial"/>
      <family val="2"/>
    </font>
    <font>
      <sz val="10"/>
      <color theme="0"/>
      <name val="Montserrat"/>
    </font>
    <font>
      <b/>
      <sz val="10"/>
      <color theme="0"/>
      <name val="Arial"/>
      <family val="2"/>
    </font>
    <font>
      <b/>
      <sz val="11"/>
      <color theme="1"/>
      <name val="Montserrat"/>
    </font>
    <font>
      <b/>
      <sz val="11"/>
      <color rgb="FF10312B"/>
      <name val="Montserrat"/>
    </font>
    <font>
      <sz val="11"/>
      <color theme="0"/>
      <name val="Montserrat"/>
    </font>
    <font>
      <b/>
      <sz val="12"/>
      <color theme="0"/>
      <name val="Montserrat"/>
    </font>
    <font>
      <b/>
      <sz val="10"/>
      <color rgb="FF9F2241"/>
      <name val="Montserrat"/>
    </font>
    <font>
      <b/>
      <sz val="10"/>
      <color theme="1"/>
      <name val="Montserrat"/>
    </font>
    <font>
      <sz val="10"/>
      <color theme="1"/>
      <name val="Montserrat"/>
    </font>
    <font>
      <b/>
      <sz val="8"/>
      <color rgb="FF98989A"/>
      <name val="Montserrat"/>
    </font>
    <font>
      <sz val="10"/>
      <color theme="0" tint="-0.499984740745262"/>
      <name val="Montserrat"/>
    </font>
    <font>
      <b/>
      <sz val="10"/>
      <color rgb="FF10312B"/>
      <name val="Montserrat"/>
    </font>
    <font>
      <b/>
      <sz val="11"/>
      <name val="Montserrat"/>
      <family val="3"/>
    </font>
    <font>
      <sz val="11"/>
      <name val="Montserrat"/>
      <family val="3"/>
    </font>
    <font>
      <sz val="10"/>
      <name val="Montserrat"/>
      <family val="3"/>
    </font>
    <font>
      <b/>
      <sz val="14"/>
      <name val="Montserrat"/>
      <family val="3"/>
    </font>
    <font>
      <b/>
      <sz val="10"/>
      <color indexed="9"/>
      <name val="Montserrat"/>
      <family val="3"/>
    </font>
    <font>
      <b/>
      <sz val="10"/>
      <name val="Montserrat"/>
      <family val="3"/>
    </font>
    <font>
      <b/>
      <sz val="12"/>
      <name val="Montserrat"/>
      <family val="3"/>
    </font>
    <font>
      <b/>
      <sz val="9"/>
      <name val="Montserrat"/>
      <family val="3"/>
    </font>
    <font>
      <sz val="9"/>
      <name val="Montserrat"/>
      <family val="3"/>
    </font>
    <font>
      <sz val="9"/>
      <color theme="1"/>
      <name val="Montserrat"/>
      <family val="3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235B4E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>
      <alignment wrapText="1"/>
    </xf>
    <xf numFmtId="43" fontId="2" fillId="0" borderId="0" applyFont="0" applyFill="0" applyBorder="0" applyAlignment="0" applyProtection="0"/>
    <xf numFmtId="0" fontId="18" fillId="0" borderId="0"/>
    <xf numFmtId="0" fontId="2" fillId="0" borderId="0"/>
    <xf numFmtId="9" fontId="18" fillId="0" borderId="0" applyFont="0" applyFill="0" applyBorder="0" applyAlignment="0" applyProtection="0"/>
    <xf numFmtId="0" fontId="1" fillId="0" borderId="0"/>
  </cellStyleXfs>
  <cellXfs count="217">
    <xf numFmtId="0" fontId="0" fillId="0" borderId="0" xfId="0"/>
    <xf numFmtId="0" fontId="0" fillId="0" borderId="0" xfId="0" applyProtection="1">
      <protection locked="0"/>
    </xf>
    <xf numFmtId="0" fontId="17" fillId="0" borderId="0" xfId="4" applyFont="1" applyAlignment="1">
      <alignment vertical="center"/>
    </xf>
    <xf numFmtId="0" fontId="2" fillId="0" borderId="0" xfId="4"/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 applyProtection="1">
      <alignment vertical="center" wrapText="1"/>
      <protection locked="0"/>
    </xf>
    <xf numFmtId="0" fontId="15" fillId="0" borderId="2" xfId="0" applyFont="1" applyBorder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/>
      <protection locked="0"/>
    </xf>
    <xf numFmtId="4" fontId="11" fillId="0" borderId="1" xfId="0" applyNumberFormat="1" applyFont="1" applyBorder="1" applyAlignment="1" applyProtection="1">
      <alignment horizontal="right" vertical="center"/>
      <protection locked="0"/>
    </xf>
    <xf numFmtId="10" fontId="21" fillId="0" borderId="1" xfId="4" applyNumberFormat="1" applyFont="1" applyBorder="1" applyAlignment="1" applyProtection="1">
      <alignment horizontal="center" vertical="center" wrapText="1"/>
      <protection locked="0"/>
    </xf>
    <xf numFmtId="3" fontId="21" fillId="0" borderId="1" xfId="4" applyNumberFormat="1" applyFont="1" applyBorder="1" applyAlignment="1" applyProtection="1">
      <alignment horizontal="center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1" fillId="0" borderId="3" xfId="0" applyFont="1" applyBorder="1" applyAlignment="1" applyProtection="1">
      <alignment vertical="center"/>
      <protection locked="0"/>
    </xf>
    <xf numFmtId="3" fontId="21" fillId="0" borderId="1" xfId="5" applyNumberFormat="1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165" fontId="0" fillId="0" borderId="0" xfId="0" applyNumberFormat="1" applyAlignment="1" applyProtection="1">
      <alignment vertical="center"/>
      <protection locked="0"/>
    </xf>
    <xf numFmtId="0" fontId="11" fillId="0" borderId="14" xfId="0" applyFont="1" applyBorder="1" applyAlignment="1" applyProtection="1">
      <alignment vertical="center" wrapText="1"/>
      <protection locked="0"/>
    </xf>
    <xf numFmtId="0" fontId="15" fillId="0" borderId="14" xfId="0" applyFont="1" applyBorder="1" applyAlignment="1" applyProtection="1">
      <alignment vertical="center" wrapText="1"/>
      <protection locked="0"/>
    </xf>
    <xf numFmtId="0" fontId="11" fillId="0" borderId="13" xfId="0" applyFont="1" applyBorder="1" applyAlignment="1" applyProtection="1">
      <alignment vertical="center"/>
      <protection locked="0"/>
    </xf>
    <xf numFmtId="4" fontId="11" fillId="0" borderId="12" xfId="0" applyNumberFormat="1" applyFont="1" applyBorder="1" applyAlignment="1" applyProtection="1">
      <alignment horizontal="right" vertical="center"/>
      <protection locked="0"/>
    </xf>
    <xf numFmtId="0" fontId="15" fillId="0" borderId="12" xfId="0" applyFont="1" applyBorder="1" applyAlignment="1" applyProtection="1">
      <alignment vertical="center" wrapText="1"/>
      <protection locked="0"/>
    </xf>
    <xf numFmtId="3" fontId="21" fillId="0" borderId="12" xfId="5" applyNumberFormat="1" applyFont="1" applyBorder="1" applyAlignment="1" applyProtection="1">
      <alignment horizontal="center" vertical="center" wrapText="1"/>
      <protection locked="0"/>
    </xf>
    <xf numFmtId="3" fontId="21" fillId="0" borderId="12" xfId="4" applyNumberFormat="1" applyFont="1" applyBorder="1" applyAlignment="1" applyProtection="1">
      <alignment horizontal="center" vertical="center"/>
      <protection locked="0"/>
    </xf>
    <xf numFmtId="0" fontId="19" fillId="0" borderId="0" xfId="0" applyFont="1" applyProtection="1">
      <protection locked="0"/>
    </xf>
    <xf numFmtId="0" fontId="20" fillId="0" borderId="0" xfId="0" applyFont="1" applyProtection="1">
      <protection locked="0"/>
    </xf>
    <xf numFmtId="10" fontId="21" fillId="0" borderId="12" xfId="4" applyNumberFormat="1" applyFont="1" applyBorder="1" applyAlignment="1" applyProtection="1">
      <alignment horizontal="center" vertical="center" wrapText="1"/>
      <protection locked="0"/>
    </xf>
    <xf numFmtId="164" fontId="0" fillId="0" borderId="0" xfId="0" applyNumberFormat="1" applyProtection="1">
      <protection locked="0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9" fillId="0" borderId="0" xfId="0" applyFont="1"/>
    <xf numFmtId="0" fontId="20" fillId="0" borderId="0" xfId="0" applyFont="1"/>
    <xf numFmtId="0" fontId="11" fillId="0" borderId="0" xfId="0" applyFont="1"/>
    <xf numFmtId="165" fontId="11" fillId="0" borderId="11" xfId="0" applyNumberFormat="1" applyFont="1" applyBorder="1" applyAlignment="1" applyProtection="1">
      <alignment vertical="center"/>
      <protection locked="0"/>
    </xf>
    <xf numFmtId="0" fontId="11" fillId="0" borderId="10" xfId="0" applyFont="1" applyBorder="1" applyProtection="1">
      <protection locked="0"/>
    </xf>
    <xf numFmtId="165" fontId="11" fillId="0" borderId="10" xfId="0" applyNumberFormat="1" applyFont="1" applyBorder="1" applyProtection="1">
      <protection locked="0"/>
    </xf>
    <xf numFmtId="165" fontId="11" fillId="0" borderId="11" xfId="0" applyNumberFormat="1" applyFont="1" applyBorder="1" applyProtection="1">
      <protection locked="0"/>
    </xf>
    <xf numFmtId="165" fontId="11" fillId="0" borderId="10" xfId="0" applyNumberFormat="1" applyFont="1" applyBorder="1" applyAlignment="1" applyProtection="1">
      <alignment horizontal="right"/>
      <protection locked="0"/>
    </xf>
    <xf numFmtId="165" fontId="0" fillId="0" borderId="10" xfId="0" applyNumberFormat="1" applyBorder="1" applyProtection="1">
      <protection locked="0"/>
    </xf>
    <xf numFmtId="165" fontId="0" fillId="0" borderId="11" xfId="0" applyNumberFormat="1" applyBorder="1" applyProtection="1">
      <protection locked="0"/>
    </xf>
    <xf numFmtId="0" fontId="0" fillId="0" borderId="10" xfId="0" applyBorder="1" applyProtection="1">
      <protection locked="0"/>
    </xf>
    <xf numFmtId="4" fontId="0" fillId="0" borderId="10" xfId="0" applyNumberFormat="1" applyBorder="1" applyProtection="1">
      <protection locked="0"/>
    </xf>
    <xf numFmtId="4" fontId="0" fillId="0" borderId="11" xfId="0" applyNumberFormat="1" applyBorder="1" applyProtection="1">
      <protection locked="0"/>
    </xf>
    <xf numFmtId="0" fontId="0" fillId="0" borderId="11" xfId="0" applyBorder="1" applyProtection="1">
      <protection locked="0"/>
    </xf>
    <xf numFmtId="0" fontId="4" fillId="0" borderId="10" xfId="0" applyFont="1" applyBorder="1" applyAlignment="1" applyProtection="1">
      <alignment horizontal="justify"/>
      <protection locked="0"/>
    </xf>
    <xf numFmtId="0" fontId="4" fillId="0" borderId="11" xfId="0" applyFont="1" applyBorder="1" applyAlignment="1" applyProtection="1">
      <alignment horizontal="justify"/>
      <protection locked="0"/>
    </xf>
    <xf numFmtId="4" fontId="11" fillId="0" borderId="0" xfId="0" applyNumberFormat="1" applyFont="1"/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3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3" fontId="2" fillId="0" borderId="0" xfId="0" applyNumberFormat="1" applyFont="1" applyProtection="1"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4" fillId="0" borderId="0" xfId="0" applyFont="1"/>
    <xf numFmtId="0" fontId="0" fillId="0" borderId="5" xfId="0" applyBorder="1"/>
    <xf numFmtId="0" fontId="4" fillId="0" borderId="0" xfId="0" applyFont="1"/>
    <xf numFmtId="0" fontId="25" fillId="3" borderId="12" xfId="0" applyFont="1" applyFill="1" applyBorder="1" applyAlignment="1" applyProtection="1">
      <alignment vertical="center" wrapText="1"/>
      <protection locked="0"/>
    </xf>
    <xf numFmtId="0" fontId="25" fillId="3" borderId="3" xfId="0" applyFont="1" applyFill="1" applyBorder="1" applyAlignment="1" applyProtection="1">
      <alignment vertical="center"/>
      <protection locked="0"/>
    </xf>
    <xf numFmtId="4" fontId="22" fillId="3" borderId="1" xfId="0" applyNumberFormat="1" applyFont="1" applyFill="1" applyBorder="1" applyAlignment="1" applyProtection="1">
      <alignment horizontal="right" vertical="center"/>
      <protection locked="0"/>
    </xf>
    <xf numFmtId="0" fontId="22" fillId="3" borderId="3" xfId="0" applyFont="1" applyFill="1" applyBorder="1" applyAlignment="1" applyProtection="1">
      <alignment horizontal="center" vertical="center"/>
      <protection locked="0"/>
    </xf>
    <xf numFmtId="0" fontId="15" fillId="3" borderId="1" xfId="0" applyFont="1" applyFill="1" applyBorder="1" applyAlignment="1" applyProtection="1">
      <alignment vertical="center" wrapText="1"/>
      <protection locked="0"/>
    </xf>
    <xf numFmtId="3" fontId="21" fillId="3" borderId="1" xfId="5" applyNumberFormat="1" applyFont="1" applyFill="1" applyBorder="1" applyAlignment="1" applyProtection="1">
      <alignment horizontal="center" vertical="center" wrapText="1"/>
      <protection locked="0"/>
    </xf>
    <xf numFmtId="3" fontId="21" fillId="3" borderId="1" xfId="4" applyNumberFormat="1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0" fontId="26" fillId="3" borderId="1" xfId="0" applyFont="1" applyFill="1" applyBorder="1" applyAlignment="1" applyProtection="1">
      <alignment horizontal="center"/>
      <protection locked="0"/>
    </xf>
    <xf numFmtId="4" fontId="26" fillId="3" borderId="1" xfId="0" applyNumberFormat="1" applyFont="1" applyFill="1" applyBorder="1" applyProtection="1">
      <protection locked="0"/>
    </xf>
    <xf numFmtId="0" fontId="26" fillId="3" borderId="0" xfId="0" applyFont="1" applyFill="1" applyAlignment="1" applyProtection="1">
      <alignment horizontal="center"/>
      <protection locked="0"/>
    </xf>
    <xf numFmtId="165" fontId="26" fillId="3" borderId="0" xfId="0" applyNumberFormat="1" applyFont="1" applyFill="1" applyProtection="1">
      <protection locked="0"/>
    </xf>
    <xf numFmtId="0" fontId="10" fillId="2" borderId="16" xfId="0" applyFont="1" applyFill="1" applyBorder="1" applyAlignment="1" applyProtection="1">
      <alignment horizontal="center" vertical="center" wrapText="1"/>
      <protection locked="0"/>
    </xf>
    <xf numFmtId="0" fontId="10" fillId="2" borderId="15" xfId="0" applyFont="1" applyFill="1" applyBorder="1" applyAlignment="1" applyProtection="1">
      <alignment horizontal="center" vertical="center" wrapText="1"/>
      <protection locked="0"/>
    </xf>
    <xf numFmtId="3" fontId="10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7" xfId="0" applyFont="1" applyFill="1" applyBorder="1" applyAlignment="1" applyProtection="1">
      <alignment horizontal="center" vertical="center" wrapText="1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 applyProtection="1">
      <alignment horizontal="center" vertical="center" wrapText="1"/>
      <protection locked="0"/>
    </xf>
    <xf numFmtId="3" fontId="10" fillId="2" borderId="0" xfId="0" applyNumberFormat="1" applyFont="1" applyFill="1" applyAlignment="1" applyProtection="1">
      <alignment horizontal="center" vertical="center" wrapText="1"/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20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3" fontId="1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21" xfId="0" applyFont="1" applyFill="1" applyBorder="1" applyAlignment="1" applyProtection="1">
      <alignment horizontal="center" vertical="center" wrapText="1"/>
      <protection locked="0"/>
    </xf>
    <xf numFmtId="0" fontId="14" fillId="2" borderId="18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Alignment="1">
      <alignment vertical="center" wrapText="1"/>
    </xf>
    <xf numFmtId="0" fontId="2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28" fillId="2" borderId="0" xfId="0" applyFont="1" applyFill="1" applyAlignment="1">
      <alignment horizontal="center" vertical="center"/>
    </xf>
    <xf numFmtId="0" fontId="29" fillId="0" borderId="0" xfId="0" applyFont="1" applyAlignment="1">
      <alignment vertical="center"/>
    </xf>
    <xf numFmtId="0" fontId="5" fillId="2" borderId="0" xfId="0" applyFont="1" applyFill="1" applyAlignment="1">
      <alignment vertical="center" wrapText="1"/>
    </xf>
    <xf numFmtId="0" fontId="1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9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/>
    </xf>
    <xf numFmtId="0" fontId="9" fillId="5" borderId="0" xfId="0" quotePrefix="1" applyFont="1" applyFill="1" applyAlignment="1">
      <alignment horizontal="center" vertical="center"/>
    </xf>
    <xf numFmtId="0" fontId="9" fillId="5" borderId="0" xfId="0" quotePrefix="1" applyFont="1" applyFill="1" applyAlignment="1">
      <alignment horizontal="center" vertical="center" wrapText="1"/>
    </xf>
    <xf numFmtId="0" fontId="11" fillId="5" borderId="0" xfId="0" applyFont="1" applyFill="1"/>
    <xf numFmtId="0" fontId="6" fillId="5" borderId="0" xfId="0" applyFont="1" applyFill="1"/>
    <xf numFmtId="0" fontId="12" fillId="5" borderId="0" xfId="0" applyFont="1" applyFill="1" applyAlignment="1">
      <alignment vertical="center" wrapText="1"/>
    </xf>
    <xf numFmtId="0" fontId="12" fillId="5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23" fillId="5" borderId="0" xfId="0" applyFont="1" applyFill="1" applyAlignment="1">
      <alignment vertical="center"/>
    </xf>
    <xf numFmtId="0" fontId="23" fillId="5" borderId="0" xfId="0" applyFont="1" applyFill="1" applyAlignment="1">
      <alignment vertical="center" wrapText="1"/>
    </xf>
    <xf numFmtId="0" fontId="23" fillId="5" borderId="0" xfId="0" quotePrefix="1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0" fillId="2" borderId="0" xfId="0" applyFill="1" applyAlignment="1">
      <alignment vertical="center" wrapText="1"/>
    </xf>
    <xf numFmtId="0" fontId="37" fillId="0" borderId="0" xfId="0" applyFont="1" applyAlignment="1">
      <alignment vertical="center" wrapText="1"/>
    </xf>
    <xf numFmtId="0" fontId="38" fillId="0" borderId="0" xfId="0" applyFont="1" applyAlignment="1">
      <alignment horizontal="left" vertical="center" wrapText="1"/>
    </xf>
    <xf numFmtId="0" fontId="38" fillId="0" borderId="0" xfId="0" applyFont="1" applyAlignment="1">
      <alignment vertical="center"/>
    </xf>
    <xf numFmtId="0" fontId="39" fillId="0" borderId="0" xfId="0" applyFont="1"/>
    <xf numFmtId="0" fontId="41" fillId="5" borderId="0" xfId="0" applyFont="1" applyFill="1" applyAlignment="1">
      <alignment horizontal="center" vertical="center" wrapText="1"/>
    </xf>
    <xf numFmtId="0" fontId="41" fillId="5" borderId="0" xfId="0" applyFont="1" applyFill="1" applyAlignment="1">
      <alignment vertical="center" wrapText="1"/>
    </xf>
    <xf numFmtId="0" fontId="41" fillId="5" borderId="2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42" fillId="5" borderId="0" xfId="0" applyFont="1" applyFill="1" applyAlignment="1">
      <alignment horizontal="center"/>
    </xf>
    <xf numFmtId="0" fontId="39" fillId="5" borderId="0" xfId="0" applyFont="1" applyFill="1"/>
    <xf numFmtId="0" fontId="41" fillId="5" borderId="23" xfId="0" applyFont="1" applyFill="1" applyBorder="1" applyAlignment="1">
      <alignment horizontal="center" vertical="center" wrapText="1"/>
    </xf>
    <xf numFmtId="0" fontId="41" fillId="5" borderId="0" xfId="0" quotePrefix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166" fontId="45" fillId="0" borderId="1" xfId="0" applyNumberFormat="1" applyFont="1" applyBorder="1" applyAlignment="1" applyProtection="1">
      <alignment horizontal="left"/>
      <protection locked="0"/>
    </xf>
    <xf numFmtId="166" fontId="45" fillId="0" borderId="9" xfId="0" applyNumberFormat="1" applyFont="1" applyBorder="1" applyAlignment="1" applyProtection="1">
      <alignment horizontal="left"/>
      <protection locked="0"/>
    </xf>
    <xf numFmtId="0" fontId="45" fillId="0" borderId="1" xfId="0" applyFont="1" applyBorder="1" applyProtection="1">
      <protection locked="0"/>
    </xf>
    <xf numFmtId="0" fontId="44" fillId="0" borderId="9" xfId="0" applyFont="1" applyBorder="1" applyProtection="1">
      <protection locked="0"/>
    </xf>
    <xf numFmtId="4" fontId="45" fillId="0" borderId="1" xfId="0" applyNumberFormat="1" applyFont="1" applyBorder="1" applyAlignment="1" applyProtection="1">
      <alignment horizontal="right"/>
      <protection locked="0"/>
    </xf>
    <xf numFmtId="0" fontId="45" fillId="0" borderId="1" xfId="0" applyFont="1" applyBorder="1" applyAlignment="1" applyProtection="1">
      <alignment horizontal="center" vertical="top"/>
      <protection locked="0"/>
    </xf>
    <xf numFmtId="43" fontId="45" fillId="0" borderId="1" xfId="0" applyNumberFormat="1" applyFont="1" applyBorder="1" applyProtection="1">
      <protection locked="0"/>
    </xf>
    <xf numFmtId="4" fontId="0" fillId="0" borderId="0" xfId="0" applyNumberFormat="1" applyProtection="1">
      <protection locked="0"/>
    </xf>
    <xf numFmtId="4" fontId="19" fillId="0" borderId="0" xfId="0" applyNumberFormat="1" applyFont="1" applyProtection="1">
      <protection locked="0"/>
    </xf>
    <xf numFmtId="166" fontId="46" fillId="0" borderId="1" xfId="0" applyNumberFormat="1" applyFont="1" applyBorder="1" applyAlignment="1" applyProtection="1">
      <alignment horizontal="left"/>
      <protection locked="0"/>
    </xf>
    <xf numFmtId="4" fontId="20" fillId="0" borderId="0" xfId="0" applyNumberFormat="1" applyFont="1" applyProtection="1">
      <protection locked="0"/>
    </xf>
    <xf numFmtId="167" fontId="47" fillId="0" borderId="0" xfId="0" applyNumberFormat="1" applyFont="1"/>
    <xf numFmtId="2" fontId="45" fillId="0" borderId="1" xfId="0" applyNumberFormat="1" applyFont="1" applyBorder="1" applyAlignment="1" applyProtection="1">
      <alignment horizontal="center" vertical="center"/>
      <protection locked="0"/>
    </xf>
    <xf numFmtId="0" fontId="44" fillId="0" borderId="1" xfId="0" applyFont="1" applyBorder="1" applyAlignment="1" applyProtection="1">
      <alignment vertical="center" wrapText="1"/>
      <protection locked="0"/>
    </xf>
    <xf numFmtId="166" fontId="45" fillId="0" borderId="1" xfId="0" applyNumberFormat="1" applyFont="1" applyBorder="1" applyProtection="1">
      <protection locked="0"/>
    </xf>
    <xf numFmtId="0" fontId="45" fillId="0" borderId="9" xfId="0" applyFont="1" applyBorder="1" applyProtection="1">
      <protection locked="0"/>
    </xf>
    <xf numFmtId="43" fontId="0" fillId="0" borderId="0" xfId="0" applyNumberFormat="1" applyProtection="1">
      <protection locked="0"/>
    </xf>
    <xf numFmtId="3" fontId="45" fillId="0" borderId="1" xfId="0" applyNumberFormat="1" applyFont="1" applyBorder="1" applyProtection="1">
      <protection locked="0"/>
    </xf>
    <xf numFmtId="0" fontId="45" fillId="0" borderId="9" xfId="0" applyFont="1" applyBorder="1" applyAlignment="1" applyProtection="1">
      <alignment horizontal="left"/>
      <protection locked="0"/>
    </xf>
    <xf numFmtId="0" fontId="45" fillId="0" borderId="1" xfId="0" applyFont="1" applyBorder="1" applyAlignment="1" applyProtection="1">
      <alignment horizontal="left"/>
      <protection locked="0"/>
    </xf>
    <xf numFmtId="168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39" fillId="0" borderId="14" xfId="0" applyFont="1" applyBorder="1" applyAlignment="1" applyProtection="1">
      <alignment vertical="center" wrapText="1"/>
      <protection locked="0"/>
    </xf>
    <xf numFmtId="0" fontId="45" fillId="0" borderId="14" xfId="0" applyFont="1" applyBorder="1" applyAlignment="1" applyProtection="1">
      <alignment vertical="center" wrapText="1"/>
      <protection locked="0"/>
    </xf>
    <xf numFmtId="0" fontId="39" fillId="0" borderId="0" xfId="0" applyFont="1" applyAlignment="1" applyProtection="1">
      <alignment vertical="center"/>
      <protection locked="0"/>
    </xf>
    <xf numFmtId="4" fontId="39" fillId="0" borderId="1" xfId="0" applyNumberFormat="1" applyFont="1" applyBorder="1" applyAlignment="1" applyProtection="1">
      <alignment horizontal="right" vertical="center"/>
      <protection locked="0"/>
    </xf>
    <xf numFmtId="0" fontId="45" fillId="0" borderId="1" xfId="0" applyFont="1" applyBorder="1" applyAlignment="1" applyProtection="1">
      <alignment vertical="center" wrapText="1"/>
      <protection locked="0"/>
    </xf>
    <xf numFmtId="165" fontId="39" fillId="0" borderId="10" xfId="0" applyNumberFormat="1" applyFont="1" applyBorder="1" applyAlignment="1" applyProtection="1">
      <alignment vertical="center"/>
      <protection locked="0"/>
    </xf>
    <xf numFmtId="0" fontId="20" fillId="0" borderId="0" xfId="0" applyFont="1" applyAlignment="1">
      <alignment horizontal="justify" vertical="center"/>
    </xf>
    <xf numFmtId="0" fontId="45" fillId="2" borderId="1" xfId="0" applyFont="1" applyFill="1" applyBorder="1" applyAlignment="1" applyProtection="1">
      <alignment horizontal="center" vertical="center"/>
      <protection locked="0"/>
    </xf>
    <xf numFmtId="169" fontId="0" fillId="0" borderId="0" xfId="0" applyNumberFormat="1" applyProtection="1">
      <protection locked="0"/>
    </xf>
    <xf numFmtId="0" fontId="4" fillId="0" borderId="0" xfId="0" applyFont="1" applyProtection="1">
      <protection locked="0"/>
    </xf>
    <xf numFmtId="0" fontId="31" fillId="2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horizontal="center" vertical="center"/>
    </xf>
    <xf numFmtId="14" fontId="28" fillId="4" borderId="0" xfId="0" applyNumberFormat="1" applyFont="1" applyFill="1" applyAlignment="1">
      <alignment horizontal="center" vertical="center"/>
    </xf>
    <xf numFmtId="0" fontId="28" fillId="4" borderId="0" xfId="0" applyFont="1" applyFill="1" applyAlignment="1">
      <alignment horizontal="center" vertical="center"/>
    </xf>
    <xf numFmtId="0" fontId="36" fillId="2" borderId="0" xfId="0" applyFont="1" applyFill="1" applyAlignment="1">
      <alignment horizontal="center" vertical="center"/>
    </xf>
    <xf numFmtId="0" fontId="30" fillId="5" borderId="0" xfId="0" applyFont="1" applyFill="1" applyAlignment="1">
      <alignment horizontal="center" vertical="center" wrapText="1"/>
    </xf>
    <xf numFmtId="0" fontId="32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34" fillId="2" borderId="0" xfId="6" applyFont="1" applyFill="1" applyAlignment="1">
      <alignment horizontal="center" vertical="center" wrapText="1"/>
    </xf>
    <xf numFmtId="0" fontId="34" fillId="2" borderId="19" xfId="6" applyFont="1" applyFill="1" applyBorder="1" applyAlignment="1">
      <alignment horizontal="center" vertical="center" wrapText="1"/>
    </xf>
    <xf numFmtId="0" fontId="35" fillId="2" borderId="16" xfId="0" applyFont="1" applyFill="1" applyBorder="1" applyAlignment="1">
      <alignment horizontal="center" vertical="top"/>
    </xf>
    <xf numFmtId="0" fontId="35" fillId="2" borderId="15" xfId="0" applyFont="1" applyFill="1" applyBorder="1" applyAlignment="1">
      <alignment horizontal="center" vertical="top"/>
    </xf>
    <xf numFmtId="0" fontId="35" fillId="2" borderId="17" xfId="0" applyFont="1" applyFill="1" applyBorder="1" applyAlignment="1">
      <alignment horizontal="center" vertical="top"/>
    </xf>
    <xf numFmtId="0" fontId="35" fillId="2" borderId="18" xfId="0" applyFont="1" applyFill="1" applyBorder="1" applyAlignment="1">
      <alignment horizontal="center" vertical="top"/>
    </xf>
    <xf numFmtId="0" fontId="35" fillId="2" borderId="0" xfId="0" applyFont="1" applyFill="1" applyAlignment="1">
      <alignment horizontal="center" vertical="top"/>
    </xf>
    <xf numFmtId="0" fontId="35" fillId="2" borderId="19" xfId="0" applyFont="1" applyFill="1" applyBorder="1" applyAlignment="1">
      <alignment horizontal="center" vertical="top"/>
    </xf>
    <xf numFmtId="0" fontId="35" fillId="2" borderId="20" xfId="0" applyFont="1" applyFill="1" applyBorder="1" applyAlignment="1">
      <alignment horizontal="center" vertical="top"/>
    </xf>
    <xf numFmtId="0" fontId="35" fillId="2" borderId="5" xfId="0" applyFont="1" applyFill="1" applyBorder="1" applyAlignment="1">
      <alignment horizontal="center" vertical="top"/>
    </xf>
    <xf numFmtId="0" fontId="35" fillId="2" borderId="21" xfId="0" applyFont="1" applyFill="1" applyBorder="1" applyAlignment="1">
      <alignment horizontal="center" vertical="top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2" fillId="5" borderId="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0" fontId="40" fillId="0" borderId="0" xfId="0" applyFont="1" applyAlignment="1">
      <alignment horizontal="center" vertical="top"/>
    </xf>
    <xf numFmtId="0" fontId="37" fillId="0" borderId="0" xfId="0" applyFont="1" applyAlignment="1">
      <alignment vertical="center" wrapText="1"/>
    </xf>
    <xf numFmtId="0" fontId="37" fillId="0" borderId="0" xfId="0" quotePrefix="1" applyFont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40" fillId="0" borderId="0" xfId="0" applyFont="1" applyAlignment="1">
      <alignment horizontal="center"/>
    </xf>
    <xf numFmtId="0" fontId="41" fillId="5" borderId="0" xfId="0" applyFont="1" applyFill="1" applyAlignment="1">
      <alignment horizontal="center" vertical="center" wrapText="1"/>
    </xf>
    <xf numFmtId="0" fontId="41" fillId="5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1" fillId="5" borderId="22" xfId="0" applyFont="1" applyFill="1" applyBorder="1" applyAlignment="1">
      <alignment horizontal="center" vertical="center" wrapText="1"/>
    </xf>
    <xf numFmtId="4" fontId="0" fillId="0" borderId="0" xfId="0" applyNumberFormat="1" applyAlignment="1" applyProtection="1">
      <alignment horizontal="center"/>
      <protection locked="0"/>
    </xf>
    <xf numFmtId="0" fontId="43" fillId="0" borderId="5" xfId="0" applyFont="1" applyBorder="1" applyAlignment="1" applyProtection="1">
      <alignment horizontal="center"/>
      <protection locked="0"/>
    </xf>
    <xf numFmtId="0" fontId="44" fillId="0" borderId="24" xfId="0" applyFont="1" applyBorder="1" applyAlignment="1" applyProtection="1">
      <alignment horizontal="center" vertical="center" wrapText="1"/>
      <protection locked="0"/>
    </xf>
    <xf numFmtId="0" fontId="44" fillId="0" borderId="9" xfId="0" applyFont="1" applyBorder="1" applyAlignment="1" applyProtection="1">
      <alignment horizontal="center" vertical="center" wrapText="1"/>
      <protection locked="0"/>
    </xf>
    <xf numFmtId="0" fontId="44" fillId="0" borderId="25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justify" wrapText="1"/>
    </xf>
    <xf numFmtId="0" fontId="5" fillId="0" borderId="0" xfId="0" quotePrefix="1" applyFont="1" applyAlignment="1">
      <alignment horizontal="left" wrapText="1"/>
    </xf>
    <xf numFmtId="0" fontId="5" fillId="0" borderId="0" xfId="0" applyFont="1" applyAlignment="1">
      <alignment horizontal="justify"/>
    </xf>
    <xf numFmtId="0" fontId="12" fillId="5" borderId="7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left"/>
      <protection locked="0"/>
    </xf>
    <xf numFmtId="0" fontId="6" fillId="5" borderId="6" xfId="0" applyFont="1" applyFill="1" applyBorder="1" applyAlignment="1">
      <alignment horizontal="center"/>
    </xf>
    <xf numFmtId="0" fontId="9" fillId="5" borderId="0" xfId="0" applyFont="1" applyFill="1" applyAlignment="1">
      <alignment horizontal="center" vertical="center" wrapText="1"/>
    </xf>
    <xf numFmtId="0" fontId="3" fillId="0" borderId="4" xfId="0" applyFont="1" applyBorder="1" applyAlignment="1" applyProtection="1">
      <alignment horizontal="left"/>
      <protection locked="0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23" fillId="5" borderId="0" xfId="0" applyFont="1" applyFill="1" applyAlignment="1">
      <alignment horizontal="center" vertical="center" wrapText="1"/>
    </xf>
  </cellXfs>
  <cellStyles count="7">
    <cellStyle name="Custom - Modelo8" xfId="1" xr:uid="{00000000-0005-0000-0000-000000000000}"/>
    <cellStyle name="Millares 3" xfId="2" xr:uid="{00000000-0005-0000-0000-000001000000}"/>
    <cellStyle name="Normal" xfId="0" builtinId="0"/>
    <cellStyle name="Normal 2 2 2" xfId="6" xr:uid="{1C14EA1F-BD88-4611-AB1B-473F5CAF3A97}"/>
    <cellStyle name="Normal 3" xfId="3" xr:uid="{00000000-0005-0000-0000-000003000000}"/>
    <cellStyle name="Normal 4" xfId="4" xr:uid="{00000000-0005-0000-0000-000004000000}"/>
    <cellStyle name="Porcentaje" xfId="5" builtinId="5"/>
  </cellStyles>
  <dxfs count="2">
    <dxf>
      <font>
        <color indexed="10"/>
      </font>
    </dxf>
    <dxf>
      <font>
        <color indexed="10"/>
      </font>
    </dxf>
  </dxfs>
  <tableStyles count="0" defaultTableStyle="TableStyleMedium9" defaultPivotStyle="PivotStyleLight16"/>
  <colors>
    <mruColors>
      <color rgb="FF235B4E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114300</xdr:rowOff>
    </xdr:from>
    <xdr:to>
      <xdr:col>2</xdr:col>
      <xdr:colOff>765308</xdr:colOff>
      <xdr:row>2</xdr:row>
      <xdr:rowOff>209550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2599A4F4-866B-444C-91DD-121A48053FD5}"/>
            </a:ext>
          </a:extLst>
        </xdr:cNvPr>
        <xdr:cNvGrpSpPr/>
      </xdr:nvGrpSpPr>
      <xdr:grpSpPr>
        <a:xfrm>
          <a:off x="104775" y="114300"/>
          <a:ext cx="2736983" cy="552450"/>
          <a:chOff x="47625" y="47625"/>
          <a:chExt cx="3203708" cy="561975"/>
        </a:xfrm>
      </xdr:grpSpPr>
      <xdr:pic>
        <xdr:nvPicPr>
          <xdr:cNvPr id="7" name="Imagen 6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79E71CE2-0179-B87A-0C26-21C737435C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76133" y="98555"/>
            <a:ext cx="775200" cy="460115"/>
          </a:xfrm>
          <a:prstGeom prst="rect">
            <a:avLst/>
          </a:prstGeom>
        </xdr:spPr>
      </xdr:pic>
      <xdr:cxnSp macro="">
        <xdr:nvCxnSpPr>
          <xdr:cNvPr id="8" name="Conector recto 7">
            <a:extLst>
              <a:ext uri="{FF2B5EF4-FFF2-40B4-BE49-F238E27FC236}">
                <a16:creationId xmlns:a16="http://schemas.microsoft.com/office/drawing/2014/main" id="{489EB378-DD4C-DE91-AC85-CAB161A130E7}"/>
              </a:ext>
            </a:extLst>
          </xdr:cNvPr>
          <xdr:cNvCxnSpPr/>
        </xdr:nvCxnSpPr>
        <xdr:spPr>
          <a:xfrm>
            <a:off x="2380164" y="117677"/>
            <a:ext cx="0" cy="421871"/>
          </a:xfrm>
          <a:prstGeom prst="line">
            <a:avLst/>
          </a:prstGeom>
          <a:ln>
            <a:solidFill>
              <a:srgbClr val="98989A"/>
            </a:solidFill>
          </a:ln>
          <a:effectLst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pic>
        <xdr:nvPicPr>
          <xdr:cNvPr id="9" name="Imagen 8">
            <a:extLst>
              <a:ext uri="{FF2B5EF4-FFF2-40B4-BE49-F238E27FC236}">
                <a16:creationId xmlns:a16="http://schemas.microsoft.com/office/drawing/2014/main" id="{44DD37ED-92C1-CD36-6E97-F1413CC5C88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625" y="47625"/>
            <a:ext cx="2236571" cy="561975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400050</xdr:colOff>
      <xdr:row>14</xdr:row>
      <xdr:rowOff>28575</xdr:rowOff>
    </xdr:from>
    <xdr:to>
      <xdr:col>4</xdr:col>
      <xdr:colOff>771525</xdr:colOff>
      <xdr:row>14</xdr:row>
      <xdr:rowOff>28575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CACC0341-AFE0-BA95-C136-098994972ADD}"/>
            </a:ext>
          </a:extLst>
        </xdr:cNvPr>
        <xdr:cNvCxnSpPr/>
      </xdr:nvCxnSpPr>
      <xdr:spPr>
        <a:xfrm>
          <a:off x="2476500" y="5067300"/>
          <a:ext cx="2447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304800</xdr:colOff>
      <xdr:row>14</xdr:row>
      <xdr:rowOff>28575</xdr:rowOff>
    </xdr:from>
    <xdr:to>
      <xdr:col>7</xdr:col>
      <xdr:colOff>676275</xdr:colOff>
      <xdr:row>14</xdr:row>
      <xdr:rowOff>28575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E3E0999A-BE2F-4CE9-8679-DD8DEEC8C32D}"/>
            </a:ext>
          </a:extLst>
        </xdr:cNvPr>
        <xdr:cNvCxnSpPr/>
      </xdr:nvCxnSpPr>
      <xdr:spPr>
        <a:xfrm>
          <a:off x="5495925" y="5067300"/>
          <a:ext cx="2447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14</xdr:row>
      <xdr:rowOff>28575</xdr:rowOff>
    </xdr:from>
    <xdr:to>
      <xdr:col>2</xdr:col>
      <xdr:colOff>19050</xdr:colOff>
      <xdr:row>14</xdr:row>
      <xdr:rowOff>28575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id="{AB0A6E9C-3801-4BA6-A71E-64DB74697129}"/>
            </a:ext>
          </a:extLst>
        </xdr:cNvPr>
        <xdr:cNvCxnSpPr/>
      </xdr:nvCxnSpPr>
      <xdr:spPr>
        <a:xfrm>
          <a:off x="38100" y="5067300"/>
          <a:ext cx="2057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1466850</xdr:colOff>
      <xdr:row>40</xdr:row>
      <xdr:rowOff>9525</xdr:rowOff>
    </xdr:from>
    <xdr:to>
      <xdr:col>1</xdr:col>
      <xdr:colOff>1971675</xdr:colOff>
      <xdr:row>40</xdr:row>
      <xdr:rowOff>9525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10449D14-2AB1-4DDF-85DA-DC79BE33523E}"/>
            </a:ext>
          </a:extLst>
        </xdr:cNvPr>
        <xdr:cNvCxnSpPr/>
      </xdr:nvCxnSpPr>
      <xdr:spPr>
        <a:xfrm>
          <a:off x="1466850" y="10267950"/>
          <a:ext cx="2447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828675</xdr:colOff>
      <xdr:row>43</xdr:row>
      <xdr:rowOff>0</xdr:rowOff>
    </xdr:from>
    <xdr:to>
      <xdr:col>2</xdr:col>
      <xdr:colOff>409575</xdr:colOff>
      <xdr:row>43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4CB874B-AB2E-4C08-87D8-1BA0A549659D}"/>
            </a:ext>
          </a:extLst>
        </xdr:cNvPr>
        <xdr:cNvCxnSpPr/>
      </xdr:nvCxnSpPr>
      <xdr:spPr>
        <a:xfrm>
          <a:off x="828675" y="9601200"/>
          <a:ext cx="2447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866775</xdr:colOff>
      <xdr:row>43</xdr:row>
      <xdr:rowOff>0</xdr:rowOff>
    </xdr:from>
    <xdr:to>
      <xdr:col>9</xdr:col>
      <xdr:colOff>85725</xdr:colOff>
      <xdr:row>43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2DA58429-6C1A-49D6-9E79-343ACBB41F90}"/>
            </a:ext>
          </a:extLst>
        </xdr:cNvPr>
        <xdr:cNvCxnSpPr/>
      </xdr:nvCxnSpPr>
      <xdr:spPr>
        <a:xfrm>
          <a:off x="6124575" y="9601200"/>
          <a:ext cx="2447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1000125</xdr:colOff>
      <xdr:row>43</xdr:row>
      <xdr:rowOff>9525</xdr:rowOff>
    </xdr:from>
    <xdr:to>
      <xdr:col>15</xdr:col>
      <xdr:colOff>142875</xdr:colOff>
      <xdr:row>43</xdr:row>
      <xdr:rowOff>9525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2AB29968-E663-4FE7-A43E-9F2C78A30841}"/>
            </a:ext>
          </a:extLst>
        </xdr:cNvPr>
        <xdr:cNvCxnSpPr/>
      </xdr:nvCxnSpPr>
      <xdr:spPr>
        <a:xfrm>
          <a:off x="11525250" y="9610725"/>
          <a:ext cx="2447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28</xdr:row>
      <xdr:rowOff>0</xdr:rowOff>
    </xdr:from>
    <xdr:to>
      <xdr:col>1</xdr:col>
      <xdr:colOff>1524000</xdr:colOff>
      <xdr:row>28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CFB3AA27-FF2A-458D-8C58-6C2D6086FB26}"/>
            </a:ext>
          </a:extLst>
        </xdr:cNvPr>
        <xdr:cNvCxnSpPr/>
      </xdr:nvCxnSpPr>
      <xdr:spPr>
        <a:xfrm>
          <a:off x="390525" y="8220075"/>
          <a:ext cx="3057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1371600</xdr:colOff>
      <xdr:row>28</xdr:row>
      <xdr:rowOff>9525</xdr:rowOff>
    </xdr:from>
    <xdr:to>
      <xdr:col>4</xdr:col>
      <xdr:colOff>581025</xdr:colOff>
      <xdr:row>28</xdr:row>
      <xdr:rowOff>9525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C591D8C-DCBB-4FBE-B802-C792C9541BAD}"/>
            </a:ext>
          </a:extLst>
        </xdr:cNvPr>
        <xdr:cNvCxnSpPr/>
      </xdr:nvCxnSpPr>
      <xdr:spPr>
        <a:xfrm>
          <a:off x="5219700" y="8229600"/>
          <a:ext cx="3057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428625</xdr:colOff>
      <xdr:row>28</xdr:row>
      <xdr:rowOff>9525</xdr:rowOff>
    </xdr:from>
    <xdr:to>
      <xdr:col>6</xdr:col>
      <xdr:colOff>1562100</xdr:colOff>
      <xdr:row>28</xdr:row>
      <xdr:rowOff>9525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52AFC45A-D7F5-49B7-B0D5-1DF2D5C61214}"/>
            </a:ext>
          </a:extLst>
        </xdr:cNvPr>
        <xdr:cNvCxnSpPr/>
      </xdr:nvCxnSpPr>
      <xdr:spPr>
        <a:xfrm>
          <a:off x="10172700" y="8229600"/>
          <a:ext cx="3057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457200</xdr:colOff>
      <xdr:row>28</xdr:row>
      <xdr:rowOff>9525</xdr:rowOff>
    </xdr:from>
    <xdr:to>
      <xdr:col>5</xdr:col>
      <xdr:colOff>1838325</xdr:colOff>
      <xdr:row>28</xdr:row>
      <xdr:rowOff>9525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596B59CB-3577-481E-B27D-4F135D9C535E}"/>
            </a:ext>
          </a:extLst>
        </xdr:cNvPr>
        <xdr:cNvCxnSpPr/>
      </xdr:nvCxnSpPr>
      <xdr:spPr>
        <a:xfrm>
          <a:off x="8153400" y="7762875"/>
          <a:ext cx="3429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409575</xdr:colOff>
      <xdr:row>28</xdr:row>
      <xdr:rowOff>9525</xdr:rowOff>
    </xdr:from>
    <xdr:to>
      <xdr:col>3</xdr:col>
      <xdr:colOff>1914525</xdr:colOff>
      <xdr:row>28</xdr:row>
      <xdr:rowOff>9525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AE06D64-6599-41DC-B38C-BAF4C9D298B5}"/>
            </a:ext>
          </a:extLst>
        </xdr:cNvPr>
        <xdr:cNvCxnSpPr/>
      </xdr:nvCxnSpPr>
      <xdr:spPr>
        <a:xfrm>
          <a:off x="4257675" y="7762875"/>
          <a:ext cx="3429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247650</xdr:colOff>
      <xdr:row>28</xdr:row>
      <xdr:rowOff>0</xdr:rowOff>
    </xdr:from>
    <xdr:to>
      <xdr:col>1</xdr:col>
      <xdr:colOff>1752600</xdr:colOff>
      <xdr:row>28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29DE1914-EA28-4601-8D09-EF38F3E84172}"/>
            </a:ext>
          </a:extLst>
        </xdr:cNvPr>
        <xdr:cNvCxnSpPr/>
      </xdr:nvCxnSpPr>
      <xdr:spPr>
        <a:xfrm>
          <a:off x="247650" y="7753350"/>
          <a:ext cx="3429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cumentos\2025\TIUTyP-2025\ART.%2037-2025\3.%20Tercer%20Trimestre%202025\Formato_Informe_Art_37_PEF_2025_FRACC-II_LILIBETH.xlsx" TargetMode="External"/><Relationship Id="rId1" Type="http://schemas.openxmlformats.org/officeDocument/2006/relationships/externalLinkPath" Target="Formato_Informe_Art_37_PEF_2025_FRACC-II_LILIBE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rátula"/>
      <sheetName val="Frac I"/>
      <sheetName val="Frac II (T1)"/>
      <sheetName val="Frac II (T2) "/>
      <sheetName val="Frac II (T3) "/>
      <sheetName val="Frac III"/>
      <sheetName val="FRAC IV"/>
      <sheetName val="FRAC V"/>
    </sheetNames>
    <sheetDataSet>
      <sheetData sheetId="0" refreshError="1"/>
      <sheetData sheetId="1" refreshError="1"/>
      <sheetData sheetId="2" refreshError="1"/>
      <sheetData sheetId="3">
        <row r="12">
          <cell r="U12">
            <v>200579.89295442001</v>
          </cell>
        </row>
        <row r="13">
          <cell r="U13">
            <v>161863.5284907</v>
          </cell>
        </row>
        <row r="14">
          <cell r="U14">
            <v>133977.92887059</v>
          </cell>
        </row>
        <row r="15">
          <cell r="U15">
            <v>99669.509373809997</v>
          </cell>
        </row>
        <row r="16">
          <cell r="U16">
            <v>263675.62532713998</v>
          </cell>
        </row>
        <row r="17">
          <cell r="U17">
            <v>1395373.1312333399</v>
          </cell>
        </row>
        <row r="18">
          <cell r="U18">
            <v>865032.47167077009</v>
          </cell>
        </row>
        <row r="19">
          <cell r="U19">
            <v>1062872.6683633202</v>
          </cell>
        </row>
        <row r="20">
          <cell r="U20">
            <v>59048.481575740007</v>
          </cell>
        </row>
        <row r="21">
          <cell r="U21">
            <v>59048.481575740007</v>
          </cell>
        </row>
        <row r="22">
          <cell r="U22">
            <v>478035.75422169996</v>
          </cell>
        </row>
        <row r="23">
          <cell r="U23">
            <v>128730.50516756999</v>
          </cell>
        </row>
        <row r="24">
          <cell r="U24">
            <v>415523.60624998005</v>
          </cell>
        </row>
        <row r="25">
          <cell r="U25">
            <v>172353.10882139998</v>
          </cell>
        </row>
        <row r="26">
          <cell r="U26">
            <v>119885.47529283998</v>
          </cell>
        </row>
        <row r="27">
          <cell r="U27">
            <v>158099.12502143998</v>
          </cell>
        </row>
        <row r="28">
          <cell r="U28">
            <v>34159.341764280005</v>
          </cell>
        </row>
        <row r="29">
          <cell r="U29">
            <v>271009.18593504</v>
          </cell>
        </row>
        <row r="30">
          <cell r="U30">
            <v>164865.7069547</v>
          </cell>
        </row>
        <row r="31">
          <cell r="U31">
            <v>34055.737308960001</v>
          </cell>
        </row>
        <row r="32">
          <cell r="U32">
            <v>33876.148241880001</v>
          </cell>
        </row>
        <row r="33">
          <cell r="U33">
            <v>90062.130614399997</v>
          </cell>
        </row>
        <row r="34">
          <cell r="U34">
            <v>1586404.7471468002</v>
          </cell>
        </row>
        <row r="35">
          <cell r="U35">
            <v>1482087.2829215601</v>
          </cell>
        </row>
        <row r="36">
          <cell r="U36">
            <v>4761477.1449018791</v>
          </cell>
        </row>
        <row r="37">
          <cell r="U37">
            <v>0</v>
          </cell>
        </row>
        <row r="38">
          <cell r="U38">
            <v>0</v>
          </cell>
        </row>
        <row r="39">
          <cell r="U39">
            <v>0</v>
          </cell>
        </row>
        <row r="40">
          <cell r="U40">
            <v>0</v>
          </cell>
        </row>
        <row r="41">
          <cell r="U41">
            <v>0</v>
          </cell>
        </row>
        <row r="42">
          <cell r="U42">
            <v>0</v>
          </cell>
        </row>
        <row r="43">
          <cell r="U43">
            <v>0</v>
          </cell>
        </row>
        <row r="44">
          <cell r="U44">
            <v>0</v>
          </cell>
        </row>
        <row r="45">
          <cell r="U45">
            <v>0</v>
          </cell>
        </row>
        <row r="46">
          <cell r="U46">
            <v>0</v>
          </cell>
        </row>
        <row r="47">
          <cell r="U47">
            <v>0</v>
          </cell>
        </row>
        <row r="48">
          <cell r="U48">
            <v>0</v>
          </cell>
        </row>
        <row r="49">
          <cell r="U49">
            <v>0</v>
          </cell>
        </row>
        <row r="50">
          <cell r="U50">
            <v>0</v>
          </cell>
        </row>
        <row r="51">
          <cell r="U51">
            <v>0</v>
          </cell>
        </row>
        <row r="52">
          <cell r="U52">
            <v>0</v>
          </cell>
        </row>
        <row r="53">
          <cell r="U53">
            <v>0</v>
          </cell>
        </row>
        <row r="54">
          <cell r="U54">
            <v>0</v>
          </cell>
        </row>
        <row r="55">
          <cell r="U55">
            <v>0</v>
          </cell>
        </row>
        <row r="56">
          <cell r="U56">
            <v>0</v>
          </cell>
        </row>
        <row r="57">
          <cell r="U57">
            <v>0</v>
          </cell>
        </row>
        <row r="58">
          <cell r="U58">
            <v>0</v>
          </cell>
        </row>
        <row r="59">
          <cell r="U59">
            <v>0</v>
          </cell>
        </row>
        <row r="60">
          <cell r="U60">
            <v>0</v>
          </cell>
        </row>
        <row r="61">
          <cell r="U61">
            <v>0</v>
          </cell>
        </row>
        <row r="62">
          <cell r="U62">
            <v>0</v>
          </cell>
        </row>
        <row r="63">
          <cell r="U63">
            <v>0</v>
          </cell>
        </row>
        <row r="64">
          <cell r="U64">
            <v>0</v>
          </cell>
        </row>
      </sheetData>
      <sheetData sheetId="4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5FE53-B294-498E-868B-BE003035B54D}">
  <dimension ref="A1:K32"/>
  <sheetViews>
    <sheetView tabSelected="1" view="pageBreakPreview" zoomScaleNormal="100" zoomScaleSheetLayoutView="100" workbookViewId="0">
      <selection activeCell="A6" sqref="A6"/>
    </sheetView>
  </sheetViews>
  <sheetFormatPr baseColWidth="10" defaultColWidth="0" defaultRowHeight="18" customHeight="1" zeroHeight="1" x14ac:dyDescent="0.2"/>
  <cols>
    <col min="1" max="8" width="15.5703125" style="30" customWidth="1"/>
    <col min="9" max="9" width="2.7109375" style="30" customWidth="1"/>
    <col min="10" max="10" width="20.28515625" style="30" hidden="1" customWidth="1"/>
    <col min="11" max="11" width="0" style="30" hidden="1" customWidth="1"/>
    <col min="12" max="16384" width="11.5703125" style="30" hidden="1"/>
  </cols>
  <sheetData>
    <row r="1" spans="1:11" x14ac:dyDescent="0.2">
      <c r="A1" s="87"/>
      <c r="B1" s="87"/>
      <c r="C1" s="87"/>
      <c r="D1" s="87"/>
      <c r="E1" s="87"/>
      <c r="F1" s="87"/>
      <c r="G1" s="87"/>
      <c r="H1" s="88" t="s">
        <v>43</v>
      </c>
      <c r="I1" s="89"/>
    </row>
    <row r="2" spans="1:11" x14ac:dyDescent="0.2">
      <c r="A2" s="87"/>
      <c r="B2" s="87"/>
      <c r="C2" s="87"/>
      <c r="D2" s="87"/>
      <c r="E2" s="87"/>
      <c r="F2" s="87"/>
      <c r="G2" s="87"/>
      <c r="H2" s="88" t="s">
        <v>44</v>
      </c>
      <c r="I2" s="89"/>
    </row>
    <row r="3" spans="1:11" x14ac:dyDescent="0.2">
      <c r="A3" s="87"/>
      <c r="B3" s="87"/>
      <c r="C3" s="87"/>
      <c r="D3" s="87"/>
      <c r="E3" s="87"/>
      <c r="F3" s="87"/>
      <c r="G3" s="87"/>
      <c r="H3" s="88" t="s">
        <v>45</v>
      </c>
      <c r="I3" s="89"/>
    </row>
    <row r="4" spans="1:11" x14ac:dyDescent="0.2">
      <c r="A4" s="89"/>
      <c r="B4" s="89"/>
      <c r="C4" s="89"/>
      <c r="D4" s="89"/>
      <c r="E4" s="89"/>
      <c r="F4" s="89"/>
      <c r="G4" s="89"/>
      <c r="H4" s="89"/>
      <c r="I4" s="89"/>
    </row>
    <row r="5" spans="1:11" ht="33.6" customHeight="1" x14ac:dyDescent="0.2">
      <c r="A5" s="156" t="s">
        <v>68</v>
      </c>
      <c r="B5" s="156"/>
      <c r="C5" s="156"/>
      <c r="D5" s="156"/>
      <c r="E5" s="156"/>
      <c r="F5" s="156"/>
      <c r="G5" s="156"/>
      <c r="H5" s="156"/>
      <c r="I5" s="89"/>
    </row>
    <row r="6" spans="1:11" x14ac:dyDescent="0.2">
      <c r="A6" s="89"/>
      <c r="B6" s="89"/>
      <c r="C6" s="89"/>
      <c r="D6" s="89"/>
      <c r="E6" s="89"/>
      <c r="F6" s="89"/>
      <c r="G6" s="89"/>
      <c r="H6" s="89"/>
      <c r="I6" s="89"/>
      <c r="J6" s="91" t="s">
        <v>46</v>
      </c>
    </row>
    <row r="7" spans="1:11" ht="35.450000000000003" customHeight="1" x14ac:dyDescent="0.2">
      <c r="A7" s="90" t="s">
        <v>47</v>
      </c>
      <c r="B7" s="157">
        <v>45943</v>
      </c>
      <c r="C7" s="158"/>
      <c r="D7" s="159" t="s">
        <v>131</v>
      </c>
      <c r="E7" s="159"/>
      <c r="F7" s="159"/>
      <c r="G7" s="158" t="s">
        <v>50</v>
      </c>
      <c r="H7" s="158"/>
      <c r="I7" s="89"/>
      <c r="J7" s="91" t="s">
        <v>48</v>
      </c>
    </row>
    <row r="8" spans="1:11" x14ac:dyDescent="0.2">
      <c r="A8" s="89"/>
      <c r="B8" s="89"/>
      <c r="C8" s="89"/>
      <c r="D8" s="89"/>
      <c r="E8" s="89"/>
      <c r="F8" s="89"/>
      <c r="G8" s="89"/>
      <c r="H8" s="89"/>
      <c r="I8" s="89"/>
      <c r="J8" s="91"/>
    </row>
    <row r="9" spans="1:11" x14ac:dyDescent="0.2">
      <c r="A9" s="89"/>
      <c r="B9" s="89"/>
      <c r="C9" s="89"/>
      <c r="D9" s="89"/>
      <c r="E9" s="89"/>
      <c r="F9" s="89"/>
      <c r="G9" s="89"/>
      <c r="H9" s="89"/>
      <c r="I9" s="89"/>
      <c r="J9" s="91" t="s">
        <v>49</v>
      </c>
    </row>
    <row r="10" spans="1:11" ht="50.45" customHeight="1" x14ac:dyDescent="0.2">
      <c r="A10" s="160" t="s">
        <v>0</v>
      </c>
      <c r="B10" s="160"/>
      <c r="C10" s="160"/>
      <c r="D10" s="160"/>
      <c r="E10" s="160"/>
      <c r="F10" s="160"/>
      <c r="G10" s="160"/>
      <c r="H10" s="160"/>
      <c r="I10" s="92"/>
      <c r="J10" s="91" t="s">
        <v>50</v>
      </c>
      <c r="K10" s="31"/>
    </row>
    <row r="11" spans="1:11" ht="42.6" customHeight="1" x14ac:dyDescent="0.2">
      <c r="A11" s="155" t="s">
        <v>59</v>
      </c>
      <c r="B11" s="155"/>
      <c r="C11" s="155"/>
      <c r="D11" s="155"/>
      <c r="E11" s="155"/>
      <c r="F11" s="155"/>
      <c r="G11" s="155"/>
      <c r="H11" s="155"/>
      <c r="I11" s="89"/>
      <c r="J11" s="91" t="s">
        <v>51</v>
      </c>
    </row>
    <row r="12" spans="1:11" ht="38.450000000000003" customHeight="1" x14ac:dyDescent="0.2">
      <c r="A12" s="93"/>
      <c r="B12" s="93"/>
      <c r="C12" s="93"/>
      <c r="D12" s="93"/>
      <c r="E12" s="93"/>
      <c r="F12" s="93"/>
      <c r="G12" s="93"/>
      <c r="H12" s="93"/>
      <c r="I12" s="89"/>
      <c r="J12" s="91"/>
    </row>
    <row r="13" spans="1:11" x14ac:dyDescent="0.2">
      <c r="A13" s="161" t="s">
        <v>33</v>
      </c>
      <c r="B13" s="161"/>
      <c r="C13" s="161" t="s">
        <v>52</v>
      </c>
      <c r="D13" s="161"/>
      <c r="E13" s="161"/>
      <c r="F13" s="161" t="s">
        <v>35</v>
      </c>
      <c r="G13" s="161"/>
      <c r="H13" s="161"/>
      <c r="I13" s="89"/>
    </row>
    <row r="14" spans="1:11" ht="54" customHeight="1" x14ac:dyDescent="0.2">
      <c r="A14" s="162"/>
      <c r="B14" s="162"/>
      <c r="C14" s="162"/>
      <c r="D14" s="162"/>
      <c r="E14" s="94"/>
      <c r="F14" s="162"/>
      <c r="G14" s="162"/>
      <c r="H14" s="162"/>
      <c r="I14" s="89"/>
    </row>
    <row r="15" spans="1:11" x14ac:dyDescent="0.2">
      <c r="A15" s="161" t="s">
        <v>60</v>
      </c>
      <c r="B15" s="161"/>
      <c r="C15" s="161" t="s">
        <v>62</v>
      </c>
      <c r="D15" s="161"/>
      <c r="E15" s="161"/>
      <c r="F15" s="161" t="s">
        <v>64</v>
      </c>
      <c r="G15" s="161"/>
      <c r="H15" s="161"/>
      <c r="I15" s="89"/>
    </row>
    <row r="16" spans="1:11" x14ac:dyDescent="0.2">
      <c r="A16" s="174" t="s">
        <v>61</v>
      </c>
      <c r="B16" s="174"/>
      <c r="C16" s="174" t="s">
        <v>63</v>
      </c>
      <c r="D16" s="174"/>
      <c r="E16" s="174"/>
      <c r="F16" s="175" t="s">
        <v>65</v>
      </c>
      <c r="G16" s="175"/>
      <c r="H16" s="175"/>
      <c r="I16" s="89"/>
    </row>
    <row r="17" spans="1:9" x14ac:dyDescent="0.2">
      <c r="A17" s="163" t="s">
        <v>53</v>
      </c>
      <c r="B17" s="163"/>
      <c r="C17" s="163"/>
      <c r="D17" s="163"/>
      <c r="E17" s="164"/>
      <c r="F17" s="165" t="s">
        <v>54</v>
      </c>
      <c r="G17" s="166"/>
      <c r="H17" s="167"/>
      <c r="I17" s="89"/>
    </row>
    <row r="18" spans="1:9" x14ac:dyDescent="0.2">
      <c r="A18" s="163"/>
      <c r="B18" s="163"/>
      <c r="C18" s="163"/>
      <c r="D18" s="163"/>
      <c r="E18" s="164"/>
      <c r="F18" s="168"/>
      <c r="G18" s="169"/>
      <c r="H18" s="170"/>
      <c r="I18" s="89"/>
    </row>
    <row r="19" spans="1:9" x14ac:dyDescent="0.2">
      <c r="A19" s="163"/>
      <c r="B19" s="163"/>
      <c r="C19" s="163"/>
      <c r="D19" s="163"/>
      <c r="E19" s="164"/>
      <c r="F19" s="168"/>
      <c r="G19" s="169"/>
      <c r="H19" s="170"/>
      <c r="I19" s="89"/>
    </row>
    <row r="20" spans="1:9" x14ac:dyDescent="0.2">
      <c r="A20" s="163"/>
      <c r="B20" s="163"/>
      <c r="C20" s="163"/>
      <c r="D20" s="163"/>
      <c r="E20" s="164"/>
      <c r="F20" s="168"/>
      <c r="G20" s="169"/>
      <c r="H20" s="170"/>
      <c r="I20" s="89"/>
    </row>
    <row r="21" spans="1:9" ht="16.899999999999999" customHeight="1" x14ac:dyDescent="0.2">
      <c r="A21" s="163"/>
      <c r="B21" s="163"/>
      <c r="C21" s="163"/>
      <c r="D21" s="163"/>
      <c r="E21" s="164"/>
      <c r="F21" s="171"/>
      <c r="G21" s="172"/>
      <c r="H21" s="173"/>
      <c r="I21" s="89"/>
    </row>
    <row r="22" spans="1:9" hidden="1" x14ac:dyDescent="0.2">
      <c r="A22" s="89"/>
      <c r="B22" s="89"/>
      <c r="C22" s="89"/>
      <c r="D22" s="89"/>
      <c r="E22" s="89"/>
      <c r="F22" s="89"/>
      <c r="G22" s="89"/>
      <c r="H22" s="89"/>
      <c r="I22" s="89"/>
    </row>
    <row r="23" spans="1:9" hidden="1" x14ac:dyDescent="0.2">
      <c r="A23" s="89"/>
      <c r="B23" s="89"/>
      <c r="C23" s="89"/>
      <c r="D23" s="89"/>
      <c r="E23" s="89"/>
      <c r="F23" s="89"/>
      <c r="G23" s="89"/>
      <c r="H23" s="89"/>
      <c r="I23" s="89"/>
    </row>
    <row r="24" spans="1:9" hidden="1" x14ac:dyDescent="0.2">
      <c r="A24" s="89"/>
      <c r="B24" s="89"/>
      <c r="C24" s="89"/>
      <c r="D24" s="89"/>
      <c r="E24" s="89"/>
      <c r="F24" s="89"/>
      <c r="G24" s="89"/>
      <c r="H24" s="89"/>
      <c r="I24" s="89"/>
    </row>
    <row r="25" spans="1:9" hidden="1" x14ac:dyDescent="0.2">
      <c r="A25" s="89"/>
      <c r="B25" s="89"/>
      <c r="C25" s="89"/>
      <c r="D25" s="89"/>
      <c r="E25" s="89"/>
      <c r="F25" s="89"/>
      <c r="G25" s="89"/>
      <c r="H25" s="89"/>
      <c r="I25" s="89"/>
    </row>
    <row r="26" spans="1:9" hidden="1" x14ac:dyDescent="0.2">
      <c r="A26" s="89"/>
      <c r="B26" s="89"/>
      <c r="C26" s="89"/>
      <c r="D26" s="89"/>
      <c r="E26" s="89"/>
      <c r="F26" s="89"/>
      <c r="G26" s="89"/>
      <c r="H26" s="89"/>
      <c r="I26" s="89"/>
    </row>
    <row r="27" spans="1:9" hidden="1" x14ac:dyDescent="0.2">
      <c r="I27" s="89"/>
    </row>
    <row r="28" spans="1:9" hidden="1" x14ac:dyDescent="0.2">
      <c r="I28" s="89"/>
    </row>
    <row r="29" spans="1:9" hidden="1" x14ac:dyDescent="0.2">
      <c r="I29" s="89"/>
    </row>
    <row r="30" spans="1:9" hidden="1" x14ac:dyDescent="0.2">
      <c r="I30" s="89"/>
    </row>
    <row r="31" spans="1:9" hidden="1" x14ac:dyDescent="0.2">
      <c r="I31" s="89"/>
    </row>
    <row r="32" spans="1:9" x14ac:dyDescent="0.2">
      <c r="A32" s="89"/>
      <c r="B32" s="89"/>
      <c r="C32" s="89"/>
      <c r="D32" s="89"/>
      <c r="E32" s="89"/>
      <c r="F32" s="89"/>
      <c r="G32" s="89"/>
      <c r="H32" s="89"/>
    </row>
  </sheetData>
  <mergeCells count="20">
    <mergeCell ref="A15:B15"/>
    <mergeCell ref="F15:H15"/>
    <mergeCell ref="A17:E21"/>
    <mergeCell ref="F17:H21"/>
    <mergeCell ref="A16:B16"/>
    <mergeCell ref="C15:E15"/>
    <mergeCell ref="C16:E16"/>
    <mergeCell ref="F16:H16"/>
    <mergeCell ref="A13:B13"/>
    <mergeCell ref="F13:H13"/>
    <mergeCell ref="A14:B14"/>
    <mergeCell ref="C14:D14"/>
    <mergeCell ref="F14:H14"/>
    <mergeCell ref="C13:E13"/>
    <mergeCell ref="A11:H11"/>
    <mergeCell ref="A5:H5"/>
    <mergeCell ref="B7:C7"/>
    <mergeCell ref="D7:F7"/>
    <mergeCell ref="G7:H7"/>
    <mergeCell ref="A10:H10"/>
  </mergeCells>
  <dataValidations count="1">
    <dataValidation type="list" allowBlank="1" showInputMessage="1" showErrorMessage="1" sqref="G7:H7" xr:uid="{67C5F016-430D-41D1-A35C-882BDD6335E8}">
      <formula1>$J$6:$J$11</formula1>
    </dataValidation>
  </dataValidations>
  <pageMargins left="0.7" right="0.7" top="0.75" bottom="0.75" header="0.3" footer="0.3"/>
  <pageSetup scale="9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2"/>
  <sheetViews>
    <sheetView showGridLines="0" view="pageBreakPreview" zoomScaleNormal="100" zoomScaleSheetLayoutView="100" workbookViewId="0">
      <selection activeCell="B25" sqref="B25"/>
    </sheetView>
  </sheetViews>
  <sheetFormatPr baseColWidth="10" defaultColWidth="9.140625" defaultRowHeight="12.75" x14ac:dyDescent="0.2"/>
  <cols>
    <col min="1" max="1" width="29.140625" customWidth="1"/>
    <col min="2" max="2" width="53.42578125" customWidth="1"/>
    <col min="3" max="3" width="0.5703125" customWidth="1"/>
    <col min="4" max="6" width="17.7109375" customWidth="1"/>
    <col min="7" max="7" width="0.85546875" customWidth="1"/>
    <col min="8" max="8" width="24.7109375" customWidth="1"/>
    <col min="9" max="9" width="24.28515625" customWidth="1"/>
    <col min="10" max="10" width="18.85546875" customWidth="1"/>
    <col min="11" max="11" width="16.85546875" customWidth="1"/>
    <col min="12" max="12" width="11.28515625" customWidth="1"/>
  </cols>
  <sheetData>
    <row r="1" spans="1:12" ht="19.5" customHeight="1" x14ac:dyDescent="0.2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spans="1:12" ht="19.5" customHeight="1" x14ac:dyDescent="0.2">
      <c r="A2" s="178" t="s">
        <v>59</v>
      </c>
      <c r="B2" s="178"/>
      <c r="C2" s="178"/>
      <c r="D2" s="178"/>
      <c r="E2" s="178"/>
      <c r="F2" s="178"/>
      <c r="G2" s="178"/>
      <c r="H2" s="178"/>
    </row>
    <row r="3" spans="1:12" ht="19.5" customHeight="1" x14ac:dyDescent="0.2">
      <c r="A3" s="178" t="s">
        <v>1</v>
      </c>
      <c r="B3" s="178"/>
      <c r="C3" s="178"/>
      <c r="D3" s="178"/>
      <c r="E3" s="178"/>
      <c r="F3" s="178"/>
      <c r="G3" s="178"/>
      <c r="H3" s="178"/>
    </row>
    <row r="4" spans="1:12" ht="19.5" customHeight="1" x14ac:dyDescent="0.2">
      <c r="A4" s="178" t="s">
        <v>2</v>
      </c>
      <c r="B4" s="178"/>
      <c r="C4" s="178"/>
      <c r="D4" s="178"/>
      <c r="E4" s="178"/>
      <c r="F4" s="178"/>
      <c r="G4" s="178"/>
      <c r="H4" s="178"/>
      <c r="I4" s="2"/>
      <c r="J4" s="3"/>
      <c r="K4" s="3"/>
    </row>
    <row r="5" spans="1:12" ht="14.25" customHeight="1" x14ac:dyDescent="0.2">
      <c r="A5" s="179"/>
      <c r="B5" s="179"/>
      <c r="C5" s="180"/>
      <c r="D5" s="180"/>
      <c r="E5" s="180"/>
      <c r="F5" s="180"/>
      <c r="G5" s="180"/>
      <c r="H5" s="180"/>
      <c r="J5" s="3"/>
      <c r="K5" s="3"/>
    </row>
    <row r="6" spans="1:12" ht="22.5" customHeight="1" x14ac:dyDescent="0.4">
      <c r="A6" s="181" t="s">
        <v>7</v>
      </c>
      <c r="B6" s="181"/>
      <c r="C6" s="181"/>
      <c r="D6" s="181"/>
      <c r="E6" s="181"/>
      <c r="F6" s="181"/>
      <c r="G6" s="181"/>
      <c r="H6" s="181"/>
      <c r="I6" s="181"/>
      <c r="J6" s="181"/>
      <c r="K6" s="181"/>
    </row>
    <row r="7" spans="1:12" ht="22.5" customHeight="1" x14ac:dyDescent="0.2">
      <c r="A7" s="186" t="s">
        <v>29</v>
      </c>
      <c r="B7" s="186"/>
      <c r="C7" s="186"/>
      <c r="D7" s="186"/>
      <c r="E7" s="186"/>
      <c r="F7" s="186"/>
      <c r="G7" s="186"/>
      <c r="H7" s="186"/>
      <c r="I7" s="186"/>
      <c r="J7" s="186"/>
      <c r="K7" s="186"/>
    </row>
    <row r="8" spans="1:12" ht="30" customHeight="1" x14ac:dyDescent="0.2">
      <c r="A8" s="184" t="s">
        <v>3</v>
      </c>
      <c r="B8" s="184" t="s">
        <v>8</v>
      </c>
      <c r="C8" s="95"/>
      <c r="D8" s="185" t="s">
        <v>9</v>
      </c>
      <c r="E8" s="185"/>
      <c r="F8" s="185"/>
      <c r="G8" s="4"/>
      <c r="H8" s="184" t="s">
        <v>145</v>
      </c>
      <c r="I8" s="183" t="s">
        <v>151</v>
      </c>
      <c r="J8" s="183"/>
      <c r="K8" s="183"/>
    </row>
    <row r="9" spans="1:12" ht="25.5" x14ac:dyDescent="0.2">
      <c r="A9" s="184"/>
      <c r="B9" s="184"/>
      <c r="C9" s="96"/>
      <c r="D9" s="97" t="s">
        <v>142</v>
      </c>
      <c r="E9" s="97" t="s">
        <v>143</v>
      </c>
      <c r="F9" s="97" t="s">
        <v>144</v>
      </c>
      <c r="G9" s="5"/>
      <c r="H9" s="184"/>
      <c r="I9" s="98" t="s">
        <v>27</v>
      </c>
      <c r="J9" s="98" t="s">
        <v>146</v>
      </c>
      <c r="K9" s="98" t="s">
        <v>147</v>
      </c>
    </row>
    <row r="10" spans="1:12" s="13" customFormat="1" ht="30" x14ac:dyDescent="0.2">
      <c r="A10" s="145" t="s">
        <v>100</v>
      </c>
      <c r="B10" s="146" t="s">
        <v>101</v>
      </c>
      <c r="C10" s="147"/>
      <c r="D10" s="148">
        <v>0</v>
      </c>
      <c r="E10" s="148">
        <v>0</v>
      </c>
      <c r="F10" s="148">
        <v>0</v>
      </c>
      <c r="G10" s="147"/>
      <c r="H10" s="149">
        <v>3416</v>
      </c>
      <c r="I10" s="10">
        <v>1.0481742865909789</v>
      </c>
      <c r="J10" s="11">
        <v>3259</v>
      </c>
      <c r="K10" s="11">
        <v>3416</v>
      </c>
      <c r="L10" s="12"/>
    </row>
    <row r="11" spans="1:12" s="13" customFormat="1" ht="30" x14ac:dyDescent="0.2">
      <c r="A11" s="145" t="s">
        <v>100</v>
      </c>
      <c r="B11" s="146" t="s">
        <v>102</v>
      </c>
      <c r="C11" s="147"/>
      <c r="D11" s="148">
        <v>0</v>
      </c>
      <c r="E11" s="148">
        <v>0</v>
      </c>
      <c r="F11" s="148">
        <v>0</v>
      </c>
      <c r="G11" s="147"/>
      <c r="H11" s="149">
        <v>151</v>
      </c>
      <c r="I11" s="10">
        <v>1.0066666666666666</v>
      </c>
      <c r="J11" s="11">
        <v>150</v>
      </c>
      <c r="K11" s="11">
        <v>151</v>
      </c>
      <c r="L11" s="12"/>
    </row>
    <row r="12" spans="1:12" s="13" customFormat="1" ht="30" x14ac:dyDescent="0.2">
      <c r="A12" s="145" t="s">
        <v>100</v>
      </c>
      <c r="B12" s="146" t="s">
        <v>103</v>
      </c>
      <c r="C12" s="147"/>
      <c r="D12" s="148">
        <v>0</v>
      </c>
      <c r="E12" s="148">
        <v>0</v>
      </c>
      <c r="F12" s="148">
        <v>0</v>
      </c>
      <c r="G12" s="147"/>
      <c r="H12" s="149">
        <v>3</v>
      </c>
      <c r="I12" s="10">
        <v>1</v>
      </c>
      <c r="J12" s="11">
        <v>3</v>
      </c>
      <c r="K12" s="11">
        <v>3</v>
      </c>
      <c r="L12" s="12"/>
    </row>
    <row r="13" spans="1:12" s="13" customFormat="1" ht="30" x14ac:dyDescent="0.2">
      <c r="A13" s="145" t="s">
        <v>100</v>
      </c>
      <c r="B13" s="146" t="s">
        <v>104</v>
      </c>
      <c r="C13" s="147"/>
      <c r="D13" s="148">
        <v>0</v>
      </c>
      <c r="E13" s="148">
        <v>0</v>
      </c>
      <c r="F13" s="148">
        <v>0</v>
      </c>
      <c r="G13" s="147"/>
      <c r="H13" s="149">
        <v>75</v>
      </c>
      <c r="I13" s="10">
        <v>1</v>
      </c>
      <c r="J13" s="11">
        <v>75</v>
      </c>
      <c r="K13" s="11">
        <v>75</v>
      </c>
      <c r="L13" s="12"/>
    </row>
    <row r="14" spans="1:12" s="13" customFormat="1" ht="30" x14ac:dyDescent="0.2">
      <c r="A14" s="145" t="s">
        <v>100</v>
      </c>
      <c r="B14" s="146" t="s">
        <v>105</v>
      </c>
      <c r="C14" s="147"/>
      <c r="D14" s="148">
        <v>17585872.269999996</v>
      </c>
      <c r="E14" s="148">
        <v>20715619.589999996</v>
      </c>
      <c r="F14" s="148">
        <v>23430695.859999996</v>
      </c>
      <c r="G14" s="147"/>
      <c r="H14" s="149">
        <v>3</v>
      </c>
      <c r="I14" s="10">
        <v>1</v>
      </c>
      <c r="J14" s="11">
        <v>3</v>
      </c>
      <c r="K14" s="11">
        <v>3</v>
      </c>
      <c r="L14" s="12"/>
    </row>
    <row r="15" spans="1:12" s="13" customFormat="1" ht="20.25" customHeight="1" x14ac:dyDescent="0.2">
      <c r="A15" s="18"/>
      <c r="B15" s="19"/>
      <c r="C15" s="8"/>
      <c r="D15" s="21"/>
      <c r="E15" s="21"/>
      <c r="F15" s="21"/>
      <c r="G15" s="8"/>
      <c r="H15" s="22"/>
      <c r="I15" s="27"/>
      <c r="J15" s="24"/>
      <c r="K15" s="24"/>
      <c r="L15" s="12"/>
    </row>
    <row r="16" spans="1:12" s="13" customFormat="1" ht="20.25" customHeight="1" x14ac:dyDescent="0.2">
      <c r="A16" s="18"/>
      <c r="B16" s="19"/>
      <c r="C16" s="8"/>
      <c r="D16" s="21"/>
      <c r="E16" s="21"/>
      <c r="F16" s="21"/>
      <c r="G16" s="8"/>
      <c r="H16" s="22"/>
      <c r="I16" s="27"/>
      <c r="J16" s="24"/>
      <c r="K16" s="24"/>
      <c r="L16" s="12"/>
    </row>
    <row r="17" spans="1:12" s="13" customFormat="1" ht="20.25" customHeight="1" x14ac:dyDescent="0.2">
      <c r="A17" s="18"/>
      <c r="B17" s="19"/>
      <c r="C17" s="8"/>
      <c r="D17" s="21"/>
      <c r="E17" s="21"/>
      <c r="F17" s="21"/>
      <c r="G17" s="8"/>
      <c r="H17" s="22"/>
      <c r="I17" s="27"/>
      <c r="J17" s="24"/>
      <c r="K17" s="24"/>
      <c r="L17" s="12"/>
    </row>
    <row r="18" spans="1:12" s="13" customFormat="1" ht="20.25" customHeight="1" x14ac:dyDescent="0.2">
      <c r="A18" s="18"/>
      <c r="B18" s="19"/>
      <c r="C18" s="8"/>
      <c r="D18" s="21"/>
      <c r="E18" s="21"/>
      <c r="F18" s="21"/>
      <c r="G18" s="8"/>
      <c r="H18" s="22"/>
      <c r="I18" s="27"/>
      <c r="J18" s="24"/>
      <c r="K18" s="24"/>
      <c r="L18" s="12"/>
    </row>
    <row r="19" spans="1:12" s="13" customFormat="1" ht="20.25" customHeight="1" x14ac:dyDescent="0.2">
      <c r="A19" s="18"/>
      <c r="B19" s="19"/>
      <c r="C19" s="8"/>
      <c r="D19" s="21"/>
      <c r="E19" s="21"/>
      <c r="F19" s="21"/>
      <c r="G19" s="8"/>
      <c r="H19" s="22"/>
      <c r="I19" s="27"/>
      <c r="J19" s="24"/>
      <c r="K19" s="24"/>
      <c r="L19" s="12"/>
    </row>
    <row r="20" spans="1:12" s="13" customFormat="1" ht="20.25" customHeight="1" x14ac:dyDescent="0.2">
      <c r="A20" s="18"/>
      <c r="B20" s="19"/>
      <c r="C20" s="8"/>
      <c r="D20" s="21"/>
      <c r="E20" s="21"/>
      <c r="F20" s="21"/>
      <c r="G20" s="8"/>
      <c r="H20" s="22"/>
      <c r="I20" s="27"/>
      <c r="J20" s="24"/>
      <c r="K20" s="24"/>
      <c r="L20" s="12"/>
    </row>
    <row r="21" spans="1:12" s="13" customFormat="1" ht="20.25" customHeight="1" x14ac:dyDescent="0.2">
      <c r="A21" s="18"/>
      <c r="B21" s="19"/>
      <c r="C21" s="8"/>
      <c r="D21" s="21"/>
      <c r="E21" s="21"/>
      <c r="F21" s="21"/>
      <c r="G21" s="8"/>
      <c r="H21" s="22"/>
      <c r="I21" s="27"/>
      <c r="J21" s="24"/>
      <c r="K21" s="24"/>
      <c r="L21" s="12"/>
    </row>
    <row r="22" spans="1:12" s="13" customFormat="1" ht="20.25" customHeight="1" x14ac:dyDescent="0.2">
      <c r="A22" s="18"/>
      <c r="B22" s="19"/>
      <c r="C22" s="8"/>
      <c r="D22" s="21"/>
      <c r="E22" s="21"/>
      <c r="F22" s="21"/>
      <c r="G22" s="8"/>
      <c r="H22" s="22"/>
      <c r="I22" s="27"/>
      <c r="J22" s="24"/>
      <c r="K22" s="24"/>
      <c r="L22" s="12"/>
    </row>
    <row r="23" spans="1:12" s="13" customFormat="1" ht="20.25" customHeight="1" x14ac:dyDescent="0.2">
      <c r="A23" s="18"/>
      <c r="B23" s="19"/>
      <c r="C23" s="8"/>
      <c r="D23" s="21"/>
      <c r="E23" s="21"/>
      <c r="F23" s="21"/>
      <c r="G23" s="8"/>
      <c r="H23" s="22"/>
      <c r="I23" s="27"/>
      <c r="J23" s="24"/>
      <c r="K23" s="24"/>
      <c r="L23" s="12"/>
    </row>
    <row r="24" spans="1:12" s="13" customFormat="1" ht="20.25" customHeight="1" x14ac:dyDescent="0.2">
      <c r="A24" s="18"/>
      <c r="B24" s="19"/>
      <c r="C24" s="8"/>
      <c r="D24" s="21"/>
      <c r="E24" s="21"/>
      <c r="F24" s="21"/>
      <c r="G24" s="8"/>
      <c r="H24" s="22"/>
      <c r="I24" s="27"/>
      <c r="J24" s="24"/>
      <c r="K24" s="24"/>
      <c r="L24" s="12"/>
    </row>
    <row r="25" spans="1:12" s="13" customFormat="1" ht="20.25" customHeight="1" x14ac:dyDescent="0.2">
      <c r="A25" s="18"/>
      <c r="B25" s="19"/>
      <c r="C25" s="8"/>
      <c r="D25" s="21"/>
      <c r="E25" s="21"/>
      <c r="F25" s="21"/>
      <c r="G25" s="8"/>
      <c r="H25" s="22"/>
      <c r="I25" s="27"/>
      <c r="J25" s="24"/>
      <c r="K25" s="24"/>
      <c r="L25" s="12"/>
    </row>
    <row r="26" spans="1:12" s="13" customFormat="1" ht="20.25" customHeight="1" x14ac:dyDescent="0.2">
      <c r="A26" s="18"/>
      <c r="B26" s="19"/>
      <c r="C26" s="8"/>
      <c r="D26" s="21"/>
      <c r="E26" s="21"/>
      <c r="F26" s="21"/>
      <c r="G26" s="8"/>
      <c r="H26" s="22"/>
      <c r="I26" s="27"/>
      <c r="J26" s="24"/>
      <c r="K26" s="24"/>
      <c r="L26" s="12"/>
    </row>
    <row r="27" spans="1:12" s="13" customFormat="1" ht="20.25" customHeight="1" x14ac:dyDescent="0.2">
      <c r="A27" s="18"/>
      <c r="B27" s="19"/>
      <c r="C27" s="20"/>
      <c r="D27" s="21"/>
      <c r="E27" s="21"/>
      <c r="F27" s="21"/>
      <c r="G27" s="8"/>
      <c r="H27" s="22"/>
      <c r="I27" s="23"/>
      <c r="J27" s="24"/>
      <c r="K27" s="24"/>
      <c r="L27" s="12"/>
    </row>
    <row r="28" spans="1:12" s="13" customFormat="1" ht="20.25" customHeight="1" x14ac:dyDescent="0.2">
      <c r="A28" s="18"/>
      <c r="B28" s="19"/>
      <c r="C28" s="20"/>
      <c r="D28" s="21"/>
      <c r="E28" s="21"/>
      <c r="F28" s="21"/>
      <c r="G28" s="8"/>
      <c r="H28" s="22"/>
      <c r="I28" s="23"/>
      <c r="J28" s="24"/>
      <c r="K28" s="24"/>
      <c r="L28" s="12"/>
    </row>
    <row r="29" spans="1:12" s="13" customFormat="1" ht="20.25" customHeight="1" x14ac:dyDescent="0.2">
      <c r="A29" s="6"/>
      <c r="B29" s="7"/>
      <c r="C29" s="14"/>
      <c r="D29" s="9"/>
      <c r="E29" s="9"/>
      <c r="F29" s="9"/>
      <c r="G29" s="8"/>
      <c r="H29" s="16"/>
      <c r="I29" s="15"/>
      <c r="J29" s="11"/>
      <c r="K29" s="11"/>
      <c r="L29" s="12"/>
    </row>
    <row r="30" spans="1:12" s="13" customFormat="1" ht="20.25" customHeight="1" x14ac:dyDescent="0.2">
      <c r="A30" s="61"/>
      <c r="B30" s="64" t="s">
        <v>10</v>
      </c>
      <c r="C30" s="62"/>
      <c r="D30" s="63">
        <f>+SUM(D10:D29)</f>
        <v>17585872.269999996</v>
      </c>
      <c r="E30" s="63">
        <f t="shared" ref="E30:F30" si="0">+SUM(E10:E29)</f>
        <v>20715619.589999996</v>
      </c>
      <c r="F30" s="63">
        <f t="shared" si="0"/>
        <v>23430695.859999996</v>
      </c>
      <c r="G30" s="8"/>
      <c r="H30" s="65"/>
      <c r="I30" s="66"/>
      <c r="J30" s="67"/>
      <c r="K30" s="67"/>
      <c r="L30" s="17"/>
    </row>
    <row r="36" spans="1:17" x14ac:dyDescent="0.2">
      <c r="A36" s="182"/>
      <c r="B36" s="182"/>
      <c r="C36" s="182"/>
      <c r="D36" s="182"/>
      <c r="E36" s="182"/>
      <c r="F36" s="182"/>
      <c r="G36" s="182"/>
      <c r="H36" s="182"/>
    </row>
    <row r="40" spans="1:17" x14ac:dyDescent="0.2">
      <c r="D40" s="59"/>
      <c r="E40" s="59"/>
      <c r="F40" s="59"/>
      <c r="I40" s="59"/>
      <c r="J40" s="59"/>
      <c r="K40" s="59"/>
    </row>
    <row r="41" spans="1:17" x14ac:dyDescent="0.2">
      <c r="A41" s="176" t="s">
        <v>60</v>
      </c>
      <c r="B41" s="176"/>
      <c r="C41" s="1"/>
      <c r="D41" s="176" t="s">
        <v>62</v>
      </c>
      <c r="E41" s="176"/>
      <c r="F41" s="176"/>
      <c r="G41" s="176"/>
      <c r="H41" s="1"/>
      <c r="I41" s="176" t="s">
        <v>64</v>
      </c>
      <c r="J41" s="176"/>
      <c r="K41" s="176"/>
      <c r="L41" s="1"/>
      <c r="M41" s="1"/>
      <c r="N41" s="1"/>
      <c r="O41" s="1"/>
      <c r="P41" s="1"/>
      <c r="Q41" s="1"/>
    </row>
    <row r="42" spans="1:17" x14ac:dyDescent="0.2">
      <c r="A42" s="177" t="s">
        <v>33</v>
      </c>
      <c r="B42" s="177"/>
      <c r="D42" s="177" t="s">
        <v>34</v>
      </c>
      <c r="E42" s="177"/>
      <c r="F42" s="177"/>
      <c r="G42" s="60"/>
      <c r="H42" s="60"/>
      <c r="I42" s="177" t="s">
        <v>35</v>
      </c>
      <c r="J42" s="177"/>
      <c r="K42" s="177"/>
    </row>
  </sheetData>
  <sheetProtection formatCells="0" insertRows="0"/>
  <mergeCells count="19">
    <mergeCell ref="A6:K6"/>
    <mergeCell ref="A36:H36"/>
    <mergeCell ref="I8:K8"/>
    <mergeCell ref="A8:A9"/>
    <mergeCell ref="B8:B9"/>
    <mergeCell ref="D8:F8"/>
    <mergeCell ref="H8:H9"/>
    <mergeCell ref="A7:K7"/>
    <mergeCell ref="A2:H2"/>
    <mergeCell ref="A3:H3"/>
    <mergeCell ref="A4:H4"/>
    <mergeCell ref="A5:H5"/>
    <mergeCell ref="A1:K1"/>
    <mergeCell ref="I41:K41"/>
    <mergeCell ref="D41:G41"/>
    <mergeCell ref="A41:B41"/>
    <mergeCell ref="A42:B42"/>
    <mergeCell ref="D42:F42"/>
    <mergeCell ref="I42:K42"/>
  </mergeCells>
  <printOptions horizontalCentered="1"/>
  <pageMargins left="0.19685039370078741" right="0.19685039370078741" top="0.39370078740157483" bottom="0.39370078740157483" header="0" footer="0"/>
  <pageSetup scale="59" orientation="landscape" r:id="rId1"/>
  <headerFooter alignWithMargins="0"/>
  <colBreaks count="1" manualBreakCount="1">
    <brk id="11" max="5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2C66B-8FFF-46C5-BAB1-3103B6EF2C3C}">
  <dimension ref="A1:AO75"/>
  <sheetViews>
    <sheetView showGridLines="0" view="pageBreakPreview" topLeftCell="B1" zoomScaleNormal="100" zoomScaleSheetLayoutView="100" workbookViewId="0">
      <selection activeCell="S72" sqref="S72"/>
    </sheetView>
  </sheetViews>
  <sheetFormatPr baseColWidth="10" defaultColWidth="9.140625" defaultRowHeight="12.75" x14ac:dyDescent="0.2"/>
  <cols>
    <col min="1" max="1" width="21.42578125" style="1" bestFit="1" customWidth="1"/>
    <col min="2" max="2" width="38.85546875" style="1" customWidth="1"/>
    <col min="3" max="3" width="1.5703125" style="1" customWidth="1"/>
    <col min="4" max="4" width="24.85546875" style="1" customWidth="1"/>
    <col min="5" max="5" width="2.28515625" style="1" customWidth="1"/>
    <col min="6" max="6" width="14.5703125" style="1" customWidth="1"/>
    <col min="7" max="7" width="14.85546875" style="1" customWidth="1"/>
    <col min="8" max="8" width="13.85546875" style="1" customWidth="1"/>
    <col min="9" max="9" width="1.28515625" style="1" customWidth="1"/>
    <col min="10" max="10" width="11.7109375" style="1" customWidth="1"/>
    <col min="11" max="11" width="12.140625" style="1" customWidth="1"/>
    <col min="12" max="12" width="12.7109375" style="1" customWidth="1"/>
    <col min="13" max="13" width="1.5703125" style="1" customWidth="1"/>
    <col min="14" max="14" width="18.42578125" style="1" customWidth="1"/>
    <col min="15" max="15" width="1.7109375" style="1" customWidth="1"/>
    <col min="16" max="16" width="15.7109375" style="1" customWidth="1"/>
    <col min="17" max="17" width="2.28515625" style="1" customWidth="1"/>
    <col min="18" max="18" width="18.7109375" style="1" customWidth="1"/>
    <col min="19" max="20" width="19.140625" style="1" customWidth="1"/>
    <col min="21" max="21" width="19.7109375" style="1" customWidth="1"/>
    <col min="22" max="22" width="23.28515625" style="1" hidden="1" customWidth="1"/>
    <col min="23" max="23" width="13.5703125" style="25" hidden="1" customWidth="1"/>
    <col min="24" max="24" width="12.7109375" style="25" hidden="1" customWidth="1"/>
    <col min="25" max="25" width="10.85546875" style="25" hidden="1" customWidth="1"/>
    <col min="26" max="26" width="16.140625" style="25" hidden="1" customWidth="1"/>
    <col min="27" max="27" width="12" style="25" hidden="1" customWidth="1"/>
    <col min="28" max="29" width="11" style="25" hidden="1" customWidth="1"/>
    <col min="30" max="30" width="10.28515625" style="26" hidden="1" customWidth="1"/>
    <col min="31" max="31" width="11.140625" style="1" hidden="1" customWidth="1"/>
    <col min="32" max="32" width="11.140625" style="25" hidden="1" customWidth="1"/>
    <col min="33" max="33" width="10.140625" style="26" hidden="1" customWidth="1"/>
    <col min="34" max="34" width="12.42578125" style="1" hidden="1" customWidth="1"/>
    <col min="35" max="35" width="0" style="1" hidden="1" customWidth="1"/>
    <col min="36" max="36" width="11.5703125" style="1" hidden="1" customWidth="1"/>
    <col min="37" max="37" width="12" style="1" hidden="1" customWidth="1"/>
    <col min="38" max="38" width="13.140625" style="1" hidden="1" customWidth="1"/>
    <col min="39" max="39" width="16.140625" style="1" hidden="1" customWidth="1"/>
    <col min="40" max="40" width="12.7109375" style="1" hidden="1" customWidth="1"/>
    <col min="41" max="41" width="13" style="1" hidden="1" customWidth="1"/>
    <col min="42" max="16384" width="9.140625" style="1"/>
  </cols>
  <sheetData>
    <row r="1" spans="1:41" customFormat="1" ht="18.75" customHeight="1" x14ac:dyDescent="0.2">
      <c r="A1" s="188" t="s">
        <v>11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10"/>
      <c r="W1" s="32"/>
      <c r="X1" s="32"/>
      <c r="Y1" s="32"/>
      <c r="Z1" s="32"/>
      <c r="AA1" s="32"/>
      <c r="AB1" s="32"/>
      <c r="AC1" s="32"/>
      <c r="AD1" s="33"/>
      <c r="AF1" s="32"/>
      <c r="AG1" s="33"/>
    </row>
    <row r="2" spans="1:41" customFormat="1" ht="15" customHeight="1" x14ac:dyDescent="0.2">
      <c r="A2" s="189" t="s">
        <v>58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11"/>
      <c r="W2" s="32"/>
      <c r="X2" s="32"/>
      <c r="Y2" s="32"/>
      <c r="Z2" s="32"/>
      <c r="AA2" s="32"/>
      <c r="AB2" s="32"/>
      <c r="AC2" s="32"/>
      <c r="AD2" s="33"/>
      <c r="AF2" s="32"/>
      <c r="AG2" s="33"/>
    </row>
    <row r="3" spans="1:41" customFormat="1" ht="15" customHeight="1" x14ac:dyDescent="0.2">
      <c r="A3" s="191" t="s">
        <v>42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11"/>
      <c r="S3" s="111"/>
      <c r="T3" s="111"/>
      <c r="U3" s="111"/>
      <c r="W3" s="32"/>
      <c r="X3" s="32"/>
      <c r="Y3" s="32"/>
      <c r="Z3" s="32"/>
      <c r="AA3" s="32"/>
      <c r="AB3" s="32"/>
      <c r="AC3" s="32"/>
      <c r="AD3" s="33"/>
      <c r="AF3" s="32"/>
      <c r="AG3" s="33"/>
    </row>
    <row r="4" spans="1:41" customFormat="1" ht="15.75" customHeight="1" x14ac:dyDescent="0.2">
      <c r="A4" s="192" t="s">
        <v>2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12"/>
      <c r="W4" s="32"/>
      <c r="X4" s="32"/>
      <c r="Y4" s="32"/>
      <c r="Z4" s="32"/>
      <c r="AA4" s="32"/>
      <c r="AB4" s="32"/>
      <c r="AC4" s="32"/>
      <c r="AD4" s="33"/>
      <c r="AF4" s="32"/>
      <c r="AG4" s="33"/>
    </row>
    <row r="5" spans="1:41" customFormat="1" ht="14.25" customHeight="1" x14ac:dyDescent="0.3">
      <c r="A5" s="113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2"/>
      <c r="W5" s="32"/>
      <c r="X5" s="32"/>
      <c r="Y5" s="32"/>
      <c r="Z5" s="32"/>
      <c r="AA5" s="32"/>
      <c r="AB5" s="32"/>
      <c r="AC5" s="32"/>
      <c r="AD5" s="33"/>
      <c r="AF5" s="32"/>
      <c r="AG5" s="33"/>
    </row>
    <row r="6" spans="1:41" customFormat="1" ht="21.75" x14ac:dyDescent="0.4">
      <c r="A6" s="194" t="s">
        <v>12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W6" s="32"/>
      <c r="X6" s="32"/>
      <c r="Y6" s="32"/>
      <c r="Z6" s="32"/>
      <c r="AA6" s="32"/>
      <c r="AB6" s="32"/>
      <c r="AC6" s="32"/>
      <c r="AD6" s="33"/>
      <c r="AF6" s="32"/>
      <c r="AG6" s="33"/>
    </row>
    <row r="7" spans="1:41" customFormat="1" ht="24.75" customHeight="1" x14ac:dyDescent="0.2">
      <c r="A7" s="187" t="s">
        <v>30</v>
      </c>
      <c r="B7" s="187"/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W7" s="32"/>
      <c r="X7" s="32"/>
      <c r="Y7" s="32"/>
      <c r="Z7" s="32"/>
      <c r="AA7" s="32"/>
      <c r="AB7" s="32"/>
      <c r="AC7" s="32"/>
      <c r="AD7" s="33"/>
      <c r="AF7" s="32"/>
      <c r="AG7" s="33"/>
    </row>
    <row r="8" spans="1:41" customFormat="1" ht="26.25" customHeight="1" x14ac:dyDescent="0.2">
      <c r="A8" s="195" t="s">
        <v>3</v>
      </c>
      <c r="B8" s="196" t="s">
        <v>13</v>
      </c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15"/>
      <c r="R8" s="195" t="s">
        <v>19</v>
      </c>
      <c r="S8" s="195"/>
      <c r="T8" s="195"/>
      <c r="U8" s="195"/>
      <c r="W8" s="32"/>
      <c r="X8" s="32"/>
      <c r="Y8" s="32"/>
      <c r="Z8" s="32"/>
      <c r="AA8" s="32"/>
      <c r="AB8" s="32"/>
      <c r="AC8" s="32"/>
      <c r="AD8" s="33"/>
      <c r="AF8" s="32"/>
      <c r="AG8" s="33"/>
      <c r="AM8" s="197" t="s">
        <v>113</v>
      </c>
      <c r="AN8" s="197"/>
      <c r="AO8" s="197"/>
    </row>
    <row r="9" spans="1:41" customFormat="1" ht="26.25" customHeight="1" x14ac:dyDescent="0.2">
      <c r="A9" s="195"/>
      <c r="B9" s="116" t="s">
        <v>41</v>
      </c>
      <c r="C9" s="114"/>
      <c r="D9" s="116" t="s">
        <v>14</v>
      </c>
      <c r="E9" s="114"/>
      <c r="F9" s="198" t="s">
        <v>15</v>
      </c>
      <c r="G9" s="198"/>
      <c r="H9" s="198"/>
      <c r="I9" s="114"/>
      <c r="J9" s="198" t="s">
        <v>16</v>
      </c>
      <c r="K9" s="198"/>
      <c r="L9" s="198"/>
      <c r="M9" s="114"/>
      <c r="N9" s="116" t="s">
        <v>17</v>
      </c>
      <c r="O9" s="114"/>
      <c r="P9" s="116" t="s">
        <v>18</v>
      </c>
      <c r="Q9" s="114"/>
      <c r="R9" s="196"/>
      <c r="S9" s="196"/>
      <c r="T9" s="196"/>
      <c r="U9" s="196"/>
      <c r="V9" s="117" t="s">
        <v>114</v>
      </c>
      <c r="W9" s="117" t="s">
        <v>115</v>
      </c>
      <c r="X9" s="117" t="s">
        <v>116</v>
      </c>
      <c r="Y9" s="117"/>
      <c r="Z9" s="117" t="s">
        <v>114</v>
      </c>
      <c r="AA9" s="117" t="s">
        <v>115</v>
      </c>
      <c r="AB9" s="117" t="s">
        <v>116</v>
      </c>
      <c r="AC9" s="117" t="s">
        <v>114</v>
      </c>
      <c r="AD9" s="117" t="s">
        <v>114</v>
      </c>
      <c r="AE9" s="117" t="s">
        <v>114</v>
      </c>
      <c r="AF9" s="117" t="s">
        <v>116</v>
      </c>
      <c r="AG9" s="117" t="s">
        <v>116</v>
      </c>
      <c r="AH9" s="117" t="s">
        <v>116</v>
      </c>
      <c r="AI9" s="117"/>
      <c r="AJ9" s="117" t="s">
        <v>117</v>
      </c>
      <c r="AK9" s="117" t="s">
        <v>115</v>
      </c>
      <c r="AL9" s="117" t="s">
        <v>116</v>
      </c>
      <c r="AM9" s="117" t="s">
        <v>117</v>
      </c>
      <c r="AN9" s="117" t="s">
        <v>115</v>
      </c>
      <c r="AO9" s="117" t="s">
        <v>116</v>
      </c>
    </row>
    <row r="10" spans="1:41" customFormat="1" ht="27.75" customHeight="1" x14ac:dyDescent="0.3">
      <c r="A10" s="118"/>
      <c r="B10" s="119"/>
      <c r="C10" s="119"/>
      <c r="D10" s="119"/>
      <c r="E10" s="119"/>
      <c r="F10" s="120" t="s">
        <v>114</v>
      </c>
      <c r="G10" s="114" t="s">
        <v>115</v>
      </c>
      <c r="H10" s="120" t="s">
        <v>116</v>
      </c>
      <c r="I10" s="119"/>
      <c r="J10" s="120" t="s">
        <v>114</v>
      </c>
      <c r="K10" s="114" t="s">
        <v>115</v>
      </c>
      <c r="L10" s="120" t="s">
        <v>116</v>
      </c>
      <c r="M10" s="119"/>
      <c r="N10" s="119"/>
      <c r="O10" s="119"/>
      <c r="P10" s="119"/>
      <c r="Q10" s="119"/>
      <c r="R10" s="120" t="s">
        <v>114</v>
      </c>
      <c r="S10" s="114" t="s">
        <v>115</v>
      </c>
      <c r="T10" s="120" t="s">
        <v>116</v>
      </c>
      <c r="U10" s="121" t="s">
        <v>118</v>
      </c>
      <c r="V10" s="122" t="s">
        <v>119</v>
      </c>
      <c r="W10" s="122" t="s">
        <v>120</v>
      </c>
      <c r="X10" s="122" t="s">
        <v>120</v>
      </c>
      <c r="Y10" s="122" t="s">
        <v>121</v>
      </c>
      <c r="Z10" s="122" t="s">
        <v>122</v>
      </c>
      <c r="AA10" s="122" t="s">
        <v>123</v>
      </c>
      <c r="AB10" s="122" t="s">
        <v>124</v>
      </c>
      <c r="AC10" s="151" t="s">
        <v>125</v>
      </c>
      <c r="AD10" s="151" t="s">
        <v>126</v>
      </c>
      <c r="AE10" s="151" t="s">
        <v>127</v>
      </c>
      <c r="AF10" s="151" t="s">
        <v>128</v>
      </c>
      <c r="AG10" s="151" t="s">
        <v>129</v>
      </c>
      <c r="AH10" s="151" t="s">
        <v>130</v>
      </c>
    </row>
    <row r="11" spans="1:41" ht="4.5" customHeight="1" x14ac:dyDescent="0.35">
      <c r="A11" s="200">
        <v>2</v>
      </c>
      <c r="B11" s="200"/>
      <c r="C11" s="200"/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5"/>
      <c r="AC11" s="1"/>
      <c r="AD11" s="1"/>
      <c r="AF11" s="1"/>
      <c r="AG11" s="1"/>
    </row>
    <row r="12" spans="1:41" ht="15" customHeight="1" x14ac:dyDescent="0.3">
      <c r="A12" s="201" t="s">
        <v>68</v>
      </c>
      <c r="B12" s="123" t="s">
        <v>65</v>
      </c>
      <c r="C12" s="124"/>
      <c r="D12" s="125" t="s">
        <v>69</v>
      </c>
      <c r="E12" s="126"/>
      <c r="F12" s="127">
        <v>38794.83</v>
      </c>
      <c r="G12" s="127">
        <v>29460.674999999999</v>
      </c>
      <c r="H12" s="127">
        <v>38946.839999999997</v>
      </c>
      <c r="I12" s="126"/>
      <c r="J12" s="152">
        <v>1</v>
      </c>
      <c r="K12" s="152">
        <v>1</v>
      </c>
      <c r="L12" s="152">
        <v>1</v>
      </c>
      <c r="M12" s="126"/>
      <c r="N12" s="125" t="s">
        <v>70</v>
      </c>
      <c r="O12" s="126"/>
      <c r="P12" s="128" t="s">
        <v>71</v>
      </c>
      <c r="Q12" s="126"/>
      <c r="R12" s="129">
        <f>F12*J12</f>
        <v>38794.83</v>
      </c>
      <c r="S12" s="129">
        <f t="shared" ref="S12:T27" si="0">G12*K12</f>
        <v>29460.674999999999</v>
      </c>
      <c r="T12" s="129">
        <f t="shared" si="0"/>
        <v>38946.839999999997</v>
      </c>
      <c r="U12" s="129">
        <f>SUM(R12:T12)+'[1]Frac II (T2) '!U12</f>
        <v>307782.23795442004</v>
      </c>
      <c r="V12" s="130">
        <v>55241.1</v>
      </c>
      <c r="W12" s="130">
        <v>55241.1</v>
      </c>
      <c r="X12" s="130">
        <v>55241.1</v>
      </c>
      <c r="Y12" s="130"/>
      <c r="Z12" s="130">
        <v>3802.91</v>
      </c>
      <c r="AA12" s="130">
        <v>3680.25</v>
      </c>
      <c r="AB12" s="131">
        <v>3802.91</v>
      </c>
      <c r="AC12" s="130">
        <v>8873.5</v>
      </c>
      <c r="AD12" s="130">
        <v>2763.47</v>
      </c>
      <c r="AE12" s="130">
        <v>6908.68</v>
      </c>
      <c r="AF12" s="130">
        <v>9018.9699999999993</v>
      </c>
      <c r="AG12" s="130">
        <v>2808.77</v>
      </c>
      <c r="AH12" s="130">
        <v>7021.93</v>
      </c>
      <c r="AI12" s="130"/>
      <c r="AJ12" s="130">
        <f>V12+Z12+AC12+AD12+AE12</f>
        <v>77589.66</v>
      </c>
      <c r="AK12" s="130">
        <f>W12+AA12</f>
        <v>58921.35</v>
      </c>
      <c r="AL12" s="130">
        <f>X12+AB12+AF12+AG12+AH12</f>
        <v>77893.679999999993</v>
      </c>
      <c r="AM12" s="153">
        <f>AJ12/2</f>
        <v>38794.83</v>
      </c>
      <c r="AN12" s="153">
        <f>AK12/2</f>
        <v>29460.674999999999</v>
      </c>
      <c r="AO12" s="1">
        <f>AL12/2</f>
        <v>38946.839999999997</v>
      </c>
    </row>
    <row r="13" spans="1:41" ht="15" x14ac:dyDescent="0.3">
      <c r="A13" s="202"/>
      <c r="B13" s="123" t="s">
        <v>72</v>
      </c>
      <c r="C13" s="124"/>
      <c r="D13" s="125" t="s">
        <v>69</v>
      </c>
      <c r="E13" s="126"/>
      <c r="F13" s="127">
        <v>31337.805</v>
      </c>
      <c r="G13" s="127">
        <v>23809.93</v>
      </c>
      <c r="H13" s="127">
        <v>31460.37</v>
      </c>
      <c r="I13" s="126"/>
      <c r="J13" s="152">
        <v>1</v>
      </c>
      <c r="K13" s="152">
        <v>1</v>
      </c>
      <c r="L13" s="152">
        <v>1</v>
      </c>
      <c r="M13" s="126"/>
      <c r="N13" s="125" t="s">
        <v>70</v>
      </c>
      <c r="O13" s="126"/>
      <c r="P13" s="128" t="s">
        <v>71</v>
      </c>
      <c r="Q13" s="126"/>
      <c r="R13" s="129">
        <f t="shared" ref="R13:T35" si="1">F13*J13</f>
        <v>31337.805</v>
      </c>
      <c r="S13" s="129">
        <f t="shared" si="0"/>
        <v>23809.93</v>
      </c>
      <c r="T13" s="129">
        <f t="shared" si="0"/>
        <v>31460.37</v>
      </c>
      <c r="U13" s="129">
        <f>SUM(R13:T13)+'[1]Frac II (T2) '!U13</f>
        <v>248471.63349069998</v>
      </c>
      <c r="V13" s="130">
        <v>44540.1</v>
      </c>
      <c r="W13" s="130">
        <v>44540.1</v>
      </c>
      <c r="X13" s="130">
        <v>44540.1</v>
      </c>
      <c r="Y13" s="130"/>
      <c r="Z13" s="130">
        <v>3182.41</v>
      </c>
      <c r="AA13" s="130">
        <v>3079.76</v>
      </c>
      <c r="AB13" s="131">
        <v>3182.41</v>
      </c>
      <c r="AC13" s="130">
        <v>7154.58</v>
      </c>
      <c r="AD13" s="130">
        <v>2228.15</v>
      </c>
      <c r="AE13" s="130">
        <v>5570.37</v>
      </c>
      <c r="AF13" s="130">
        <v>7271.87</v>
      </c>
      <c r="AG13" s="130">
        <v>2264.67</v>
      </c>
      <c r="AH13" s="130">
        <v>5661.69</v>
      </c>
      <c r="AI13" s="130"/>
      <c r="AJ13" s="130">
        <f t="shared" ref="AJ13:AJ66" si="2">V13+Z13+AC13+AD13+AE13</f>
        <v>62675.61</v>
      </c>
      <c r="AK13" s="130">
        <f t="shared" ref="AK13:AK66" si="3">W13+AA13</f>
        <v>47619.86</v>
      </c>
      <c r="AL13" s="130">
        <f t="shared" ref="AL13:AL66" si="4">X13+AB13+AF13+AG13+AH13</f>
        <v>62920.74</v>
      </c>
      <c r="AM13" s="153">
        <f t="shared" ref="AM13:AO66" si="5">AJ13/2</f>
        <v>31337.805</v>
      </c>
      <c r="AN13" s="153">
        <f t="shared" si="5"/>
        <v>23809.93</v>
      </c>
      <c r="AO13" s="1">
        <f t="shared" si="5"/>
        <v>31460.37</v>
      </c>
    </row>
    <row r="14" spans="1:41" ht="15" x14ac:dyDescent="0.3">
      <c r="A14" s="202"/>
      <c r="B14" s="123" t="s">
        <v>73</v>
      </c>
      <c r="C14" s="124"/>
      <c r="D14" s="125" t="s">
        <v>69</v>
      </c>
      <c r="E14" s="126"/>
      <c r="F14" s="127">
        <v>25919.685000000001</v>
      </c>
      <c r="G14" s="127">
        <v>19704.23</v>
      </c>
      <c r="H14" s="127">
        <v>26020.85</v>
      </c>
      <c r="I14" s="126"/>
      <c r="J14" s="152">
        <v>1</v>
      </c>
      <c r="K14" s="152">
        <v>1</v>
      </c>
      <c r="L14" s="152">
        <v>1</v>
      </c>
      <c r="M14" s="126"/>
      <c r="N14" s="125" t="s">
        <v>70</v>
      </c>
      <c r="O14" s="126"/>
      <c r="P14" s="128" t="s">
        <v>71</v>
      </c>
      <c r="Q14" s="126"/>
      <c r="R14" s="129">
        <f t="shared" si="1"/>
        <v>25919.685000000001</v>
      </c>
      <c r="S14" s="129">
        <f t="shared" si="0"/>
        <v>19704.23</v>
      </c>
      <c r="T14" s="129">
        <f t="shared" si="0"/>
        <v>26020.85</v>
      </c>
      <c r="U14" s="129">
        <f>SUM(R14:T14)+'[1]Frac II (T2) '!U14</f>
        <v>205622.69387059001</v>
      </c>
      <c r="V14" s="130">
        <v>36765</v>
      </c>
      <c r="W14" s="130">
        <v>36765</v>
      </c>
      <c r="X14" s="130">
        <v>36765</v>
      </c>
      <c r="Y14" s="130"/>
      <c r="Z14" s="130">
        <v>2731.58</v>
      </c>
      <c r="AA14" s="130">
        <v>2643.46</v>
      </c>
      <c r="AB14" s="131">
        <v>2731.58</v>
      </c>
      <c r="AC14" s="130">
        <v>5905.63</v>
      </c>
      <c r="AD14" s="130">
        <v>1839.19</v>
      </c>
      <c r="AE14" s="130">
        <v>4597.97</v>
      </c>
      <c r="AF14" s="130">
        <v>6002.44</v>
      </c>
      <c r="AG14" s="130">
        <v>1869.34</v>
      </c>
      <c r="AH14" s="130">
        <v>4673.34</v>
      </c>
      <c r="AI14" s="130"/>
      <c r="AJ14" s="130">
        <f t="shared" si="2"/>
        <v>51839.37</v>
      </c>
      <c r="AK14" s="130">
        <f t="shared" si="3"/>
        <v>39408.46</v>
      </c>
      <c r="AL14" s="130">
        <f t="shared" si="4"/>
        <v>52041.7</v>
      </c>
      <c r="AM14" s="153">
        <f t="shared" si="5"/>
        <v>25919.685000000001</v>
      </c>
      <c r="AN14" s="153">
        <f t="shared" si="5"/>
        <v>19704.23</v>
      </c>
      <c r="AO14" s="1">
        <f t="shared" si="5"/>
        <v>26020.85</v>
      </c>
    </row>
    <row r="15" spans="1:41" ht="15" x14ac:dyDescent="0.3">
      <c r="A15" s="202"/>
      <c r="B15" s="123" t="s">
        <v>74</v>
      </c>
      <c r="C15" s="124"/>
      <c r="D15" s="125" t="s">
        <v>69</v>
      </c>
      <c r="E15" s="126"/>
      <c r="F15" s="127">
        <v>19287.38</v>
      </c>
      <c r="G15" s="127">
        <v>14678.445</v>
      </c>
      <c r="H15" s="127">
        <v>19362.360000000004</v>
      </c>
      <c r="I15" s="126"/>
      <c r="J15" s="152">
        <v>1</v>
      </c>
      <c r="K15" s="152">
        <v>1</v>
      </c>
      <c r="L15" s="152">
        <v>1</v>
      </c>
      <c r="M15" s="126"/>
      <c r="N15" s="125" t="s">
        <v>70</v>
      </c>
      <c r="O15" s="126"/>
      <c r="P15" s="128" t="s">
        <v>71</v>
      </c>
      <c r="Q15" s="126"/>
      <c r="R15" s="129">
        <f t="shared" si="1"/>
        <v>19287.38</v>
      </c>
      <c r="S15" s="129">
        <f t="shared" si="0"/>
        <v>14678.445</v>
      </c>
      <c r="T15" s="129">
        <f t="shared" si="0"/>
        <v>19362.360000000004</v>
      </c>
      <c r="U15" s="129">
        <f>SUM(R15:T15)+'[1]Frac II (T2) '!U15</f>
        <v>152997.69437380999</v>
      </c>
      <c r="V15" s="130">
        <v>27247.5</v>
      </c>
      <c r="W15" s="130">
        <v>27247.5</v>
      </c>
      <c r="X15" s="130">
        <v>27247.5</v>
      </c>
      <c r="Y15" s="130"/>
      <c r="Z15" s="130">
        <v>2179.6999999999998</v>
      </c>
      <c r="AA15" s="130">
        <v>2109.39</v>
      </c>
      <c r="AB15" s="131">
        <v>2179.6999999999998</v>
      </c>
      <c r="AC15" s="130">
        <v>4376.82</v>
      </c>
      <c r="AD15" s="130">
        <v>1363.07</v>
      </c>
      <c r="AE15" s="130">
        <v>3407.67</v>
      </c>
      <c r="AF15" s="130">
        <v>4448.57</v>
      </c>
      <c r="AG15" s="130">
        <v>1385.41</v>
      </c>
      <c r="AH15" s="130">
        <v>3463.54</v>
      </c>
      <c r="AI15" s="130"/>
      <c r="AJ15" s="130">
        <f t="shared" si="2"/>
        <v>38574.76</v>
      </c>
      <c r="AK15" s="130">
        <f t="shared" si="3"/>
        <v>29356.89</v>
      </c>
      <c r="AL15" s="130">
        <f t="shared" si="4"/>
        <v>38724.720000000008</v>
      </c>
      <c r="AM15" s="153">
        <f t="shared" si="5"/>
        <v>19287.38</v>
      </c>
      <c r="AN15" s="153">
        <f t="shared" si="5"/>
        <v>14678.445</v>
      </c>
      <c r="AO15" s="1">
        <f t="shared" si="5"/>
        <v>19362.360000000004</v>
      </c>
    </row>
    <row r="16" spans="1:41" ht="15" x14ac:dyDescent="0.3">
      <c r="A16" s="202"/>
      <c r="B16" s="123" t="s">
        <v>75</v>
      </c>
      <c r="C16" s="124"/>
      <c r="D16" s="125" t="s">
        <v>69</v>
      </c>
      <c r="E16" s="126"/>
      <c r="F16" s="127">
        <v>25505.974999999999</v>
      </c>
      <c r="G16" s="127">
        <v>19390.715</v>
      </c>
      <c r="H16" s="127">
        <v>25605.515000000003</v>
      </c>
      <c r="I16" s="126"/>
      <c r="J16" s="152">
        <v>2</v>
      </c>
      <c r="K16" s="152">
        <v>2</v>
      </c>
      <c r="L16" s="152">
        <v>2</v>
      </c>
      <c r="M16" s="126"/>
      <c r="N16" s="125" t="s">
        <v>70</v>
      </c>
      <c r="O16" s="126"/>
      <c r="P16" s="128" t="s">
        <v>71</v>
      </c>
      <c r="Q16" s="126"/>
      <c r="R16" s="129">
        <f t="shared" si="1"/>
        <v>51011.95</v>
      </c>
      <c r="S16" s="129">
        <f t="shared" si="0"/>
        <v>38781.43</v>
      </c>
      <c r="T16" s="129">
        <f t="shared" si="0"/>
        <v>51211.030000000006</v>
      </c>
      <c r="U16" s="129">
        <f>SUM(R16:T16)+'[1]Frac II (T2) '!U16</f>
        <v>404680.03532714001</v>
      </c>
      <c r="V16" s="130">
        <v>36171.300000000003</v>
      </c>
      <c r="W16" s="130">
        <v>36171.300000000003</v>
      </c>
      <c r="X16" s="130">
        <v>36171.300000000003</v>
      </c>
      <c r="Y16" s="130"/>
      <c r="Z16" s="130">
        <v>2697.15</v>
      </c>
      <c r="AA16" s="130">
        <v>2610.13</v>
      </c>
      <c r="AB16" s="131">
        <v>2697.15</v>
      </c>
      <c r="AC16" s="130">
        <v>5810.28</v>
      </c>
      <c r="AD16" s="130">
        <v>1809.49</v>
      </c>
      <c r="AE16" s="130">
        <v>4523.7299999999996</v>
      </c>
      <c r="AF16" s="130">
        <v>5905.53</v>
      </c>
      <c r="AG16" s="130">
        <v>1839.16</v>
      </c>
      <c r="AH16" s="130">
        <v>4597.8900000000003</v>
      </c>
      <c r="AI16" s="130"/>
      <c r="AJ16" s="130">
        <f t="shared" si="2"/>
        <v>51011.95</v>
      </c>
      <c r="AK16" s="130">
        <f t="shared" si="3"/>
        <v>38781.43</v>
      </c>
      <c r="AL16" s="130">
        <f t="shared" si="4"/>
        <v>51211.030000000006</v>
      </c>
      <c r="AM16" s="153">
        <f t="shared" si="5"/>
        <v>25505.974999999999</v>
      </c>
      <c r="AN16" s="153">
        <f t="shared" si="5"/>
        <v>19390.715</v>
      </c>
      <c r="AO16" s="1">
        <f t="shared" si="5"/>
        <v>25605.515000000003</v>
      </c>
    </row>
    <row r="17" spans="1:41" ht="15" x14ac:dyDescent="0.3">
      <c r="A17" s="202"/>
      <c r="B17" s="123" t="s">
        <v>76</v>
      </c>
      <c r="C17" s="124"/>
      <c r="D17" s="125" t="s">
        <v>69</v>
      </c>
      <c r="E17" s="126"/>
      <c r="F17" s="127">
        <v>19287.38</v>
      </c>
      <c r="G17" s="127">
        <v>14678.445</v>
      </c>
      <c r="H17" s="127">
        <v>19362.360000000004</v>
      </c>
      <c r="I17" s="126"/>
      <c r="J17" s="152">
        <v>14</v>
      </c>
      <c r="K17" s="152">
        <v>14</v>
      </c>
      <c r="L17" s="152">
        <v>14</v>
      </c>
      <c r="M17" s="126"/>
      <c r="N17" s="125" t="s">
        <v>70</v>
      </c>
      <c r="O17" s="126"/>
      <c r="P17" s="128" t="s">
        <v>71</v>
      </c>
      <c r="Q17" s="126"/>
      <c r="R17" s="129">
        <f t="shared" si="1"/>
        <v>270023.32</v>
      </c>
      <c r="S17" s="129">
        <f t="shared" si="0"/>
        <v>205498.22999999998</v>
      </c>
      <c r="T17" s="129">
        <f t="shared" si="0"/>
        <v>271073.04000000004</v>
      </c>
      <c r="U17" s="129">
        <f>SUM(R17:T17)+'[1]Frac II (T2) '!U17</f>
        <v>2141967.72123334</v>
      </c>
      <c r="V17" s="130">
        <v>27247.5</v>
      </c>
      <c r="W17" s="130">
        <v>27247.5</v>
      </c>
      <c r="X17" s="130">
        <v>27247.5</v>
      </c>
      <c r="Y17" s="130"/>
      <c r="Z17" s="130">
        <v>2179.6999999999998</v>
      </c>
      <c r="AA17" s="130">
        <v>2109.39</v>
      </c>
      <c r="AB17" s="131">
        <v>2179.6999999999998</v>
      </c>
      <c r="AC17" s="130">
        <v>4376.82</v>
      </c>
      <c r="AD17" s="130">
        <v>1363.07</v>
      </c>
      <c r="AE17" s="130">
        <v>3407.67</v>
      </c>
      <c r="AF17" s="130">
        <v>4448.57</v>
      </c>
      <c r="AG17" s="130">
        <v>1385.41</v>
      </c>
      <c r="AH17" s="130">
        <v>3463.54</v>
      </c>
      <c r="AI17" s="130"/>
      <c r="AJ17" s="130">
        <f t="shared" si="2"/>
        <v>38574.76</v>
      </c>
      <c r="AK17" s="130">
        <f t="shared" si="3"/>
        <v>29356.89</v>
      </c>
      <c r="AL17" s="130">
        <f t="shared" si="4"/>
        <v>38724.720000000008</v>
      </c>
      <c r="AM17" s="153">
        <f t="shared" si="5"/>
        <v>19287.38</v>
      </c>
      <c r="AN17" s="153">
        <f t="shared" si="5"/>
        <v>14678.445</v>
      </c>
      <c r="AO17" s="1">
        <f t="shared" si="5"/>
        <v>19362.360000000004</v>
      </c>
    </row>
    <row r="18" spans="1:41" ht="15" x14ac:dyDescent="0.3">
      <c r="A18" s="202"/>
      <c r="B18" s="123" t="s">
        <v>77</v>
      </c>
      <c r="C18" s="124"/>
      <c r="D18" s="125" t="s">
        <v>69</v>
      </c>
      <c r="E18" s="126"/>
      <c r="F18" s="127">
        <v>12883.15</v>
      </c>
      <c r="G18" s="127">
        <v>9825.494999999999</v>
      </c>
      <c r="H18" s="127">
        <v>12932.84</v>
      </c>
      <c r="I18" s="126"/>
      <c r="J18" s="152">
        <v>13</v>
      </c>
      <c r="K18" s="152">
        <v>13</v>
      </c>
      <c r="L18" s="152">
        <v>13</v>
      </c>
      <c r="M18" s="126"/>
      <c r="N18" s="125" t="s">
        <v>70</v>
      </c>
      <c r="O18" s="126"/>
      <c r="P18" s="128" t="s">
        <v>71</v>
      </c>
      <c r="Q18" s="126"/>
      <c r="R18" s="129">
        <f t="shared" si="1"/>
        <v>167480.94999999998</v>
      </c>
      <c r="S18" s="129">
        <f t="shared" si="0"/>
        <v>127731.43499999998</v>
      </c>
      <c r="T18" s="129">
        <f t="shared" si="0"/>
        <v>168126.92</v>
      </c>
      <c r="U18" s="129">
        <f>SUM(R18:T18)+'[1]Frac II (T2) '!U18</f>
        <v>1328371.77667077</v>
      </c>
      <c r="V18" s="130">
        <v>18057.3</v>
      </c>
      <c r="W18" s="130">
        <v>18057.3</v>
      </c>
      <c r="X18" s="130">
        <v>18057.3</v>
      </c>
      <c r="Y18" s="130"/>
      <c r="Z18" s="130">
        <v>1646.79</v>
      </c>
      <c r="AA18" s="130">
        <v>1593.69</v>
      </c>
      <c r="AB18" s="131">
        <v>1646.79</v>
      </c>
      <c r="AC18" s="130">
        <v>2900.58</v>
      </c>
      <c r="AD18" s="130">
        <v>903.32</v>
      </c>
      <c r="AE18" s="130">
        <v>2258.31</v>
      </c>
      <c r="AF18" s="130">
        <v>2948.13</v>
      </c>
      <c r="AG18" s="130">
        <v>918.13</v>
      </c>
      <c r="AH18" s="130">
        <v>2295.33</v>
      </c>
      <c r="AI18" s="130"/>
      <c r="AJ18" s="130">
        <f t="shared" si="2"/>
        <v>25766.3</v>
      </c>
      <c r="AK18" s="130">
        <f t="shared" si="3"/>
        <v>19650.989999999998</v>
      </c>
      <c r="AL18" s="130">
        <f t="shared" si="4"/>
        <v>25865.68</v>
      </c>
      <c r="AM18" s="153">
        <f t="shared" si="5"/>
        <v>12883.15</v>
      </c>
      <c r="AN18" s="153">
        <f t="shared" si="5"/>
        <v>9825.494999999999</v>
      </c>
      <c r="AO18" s="1">
        <f t="shared" si="5"/>
        <v>12932.84</v>
      </c>
    </row>
    <row r="19" spans="1:41" ht="15" x14ac:dyDescent="0.3">
      <c r="A19" s="202"/>
      <c r="B19" s="123" t="s">
        <v>78</v>
      </c>
      <c r="C19" s="124"/>
      <c r="D19" s="125" t="s">
        <v>79</v>
      </c>
      <c r="E19" s="126"/>
      <c r="F19" s="127">
        <v>11475.12</v>
      </c>
      <c r="G19" s="127">
        <v>8758.505000000001</v>
      </c>
      <c r="H19" s="127">
        <v>11494.580000000002</v>
      </c>
      <c r="I19" s="126"/>
      <c r="J19" s="152">
        <v>18</v>
      </c>
      <c r="K19" s="152">
        <v>18</v>
      </c>
      <c r="L19" s="152">
        <v>18</v>
      </c>
      <c r="M19" s="126"/>
      <c r="N19" s="125" t="s">
        <v>80</v>
      </c>
      <c r="O19" s="126"/>
      <c r="P19" s="128" t="s">
        <v>71</v>
      </c>
      <c r="Q19" s="126"/>
      <c r="R19" s="129">
        <f t="shared" si="1"/>
        <v>206552.16</v>
      </c>
      <c r="S19" s="129">
        <f t="shared" si="0"/>
        <v>157653.09000000003</v>
      </c>
      <c r="T19" s="129">
        <f t="shared" si="0"/>
        <v>206902.44000000003</v>
      </c>
      <c r="U19" s="129">
        <f>SUM(R19:T19)+'[1]Frac II (T2) '!U19</f>
        <v>1633980.3583633201</v>
      </c>
      <c r="V19" s="130">
        <v>16036.7</v>
      </c>
      <c r="W19" s="130">
        <v>16036.7</v>
      </c>
      <c r="X19" s="130">
        <v>16036.7</v>
      </c>
      <c r="Y19" s="130"/>
      <c r="Z19" s="130">
        <v>1529.65</v>
      </c>
      <c r="AA19" s="130">
        <v>1480.31</v>
      </c>
      <c r="AB19" s="131">
        <v>1480.31</v>
      </c>
      <c r="AC19" s="130">
        <v>2576.02</v>
      </c>
      <c r="AD19" s="130">
        <v>802.25</v>
      </c>
      <c r="AE19" s="130">
        <v>2005.62</v>
      </c>
      <c r="AF19" s="130">
        <v>2618.25</v>
      </c>
      <c r="AG19" s="130">
        <v>815.4</v>
      </c>
      <c r="AH19" s="130">
        <v>2038.5</v>
      </c>
      <c r="AI19" s="130"/>
      <c r="AJ19" s="130">
        <f t="shared" si="2"/>
        <v>22950.240000000002</v>
      </c>
      <c r="AK19" s="130">
        <f t="shared" si="3"/>
        <v>17517.010000000002</v>
      </c>
      <c r="AL19" s="130">
        <f t="shared" si="4"/>
        <v>22989.160000000003</v>
      </c>
      <c r="AM19" s="153">
        <f t="shared" si="5"/>
        <v>11475.12</v>
      </c>
      <c r="AN19" s="153">
        <f t="shared" si="5"/>
        <v>8758.505000000001</v>
      </c>
      <c r="AO19" s="1">
        <f t="shared" si="5"/>
        <v>11494.580000000002</v>
      </c>
    </row>
    <row r="20" spans="1:41" ht="15" x14ac:dyDescent="0.3">
      <c r="A20" s="202"/>
      <c r="B20" s="123" t="s">
        <v>81</v>
      </c>
      <c r="C20" s="124"/>
      <c r="D20" s="125" t="s">
        <v>79</v>
      </c>
      <c r="E20" s="126"/>
      <c r="F20" s="127">
        <v>11475.12</v>
      </c>
      <c r="G20" s="127">
        <v>8758.505000000001</v>
      </c>
      <c r="H20" s="127">
        <v>11494.580000000002</v>
      </c>
      <c r="I20" s="126"/>
      <c r="J20" s="152">
        <v>1</v>
      </c>
      <c r="K20" s="152">
        <v>1</v>
      </c>
      <c r="L20" s="152">
        <v>1</v>
      </c>
      <c r="M20" s="126"/>
      <c r="N20" s="125" t="s">
        <v>80</v>
      </c>
      <c r="O20" s="126"/>
      <c r="P20" s="128" t="s">
        <v>71</v>
      </c>
      <c r="Q20" s="126"/>
      <c r="R20" s="129">
        <f t="shared" si="1"/>
        <v>11475.12</v>
      </c>
      <c r="S20" s="129">
        <f t="shared" si="0"/>
        <v>8758.505000000001</v>
      </c>
      <c r="T20" s="129">
        <f t="shared" si="0"/>
        <v>11494.580000000002</v>
      </c>
      <c r="U20" s="129">
        <f>SUM(R20:T20)+'[1]Frac II (T2) '!U20</f>
        <v>90776.686575740008</v>
      </c>
      <c r="V20" s="130">
        <v>16036.7</v>
      </c>
      <c r="W20" s="130">
        <v>16036.7</v>
      </c>
      <c r="X20" s="130">
        <v>16036.7</v>
      </c>
      <c r="Y20" s="130"/>
      <c r="Z20" s="130">
        <v>1529.65</v>
      </c>
      <c r="AA20" s="130">
        <v>1480.31</v>
      </c>
      <c r="AB20" s="131">
        <v>1480.31</v>
      </c>
      <c r="AC20" s="130">
        <v>2576.02</v>
      </c>
      <c r="AD20" s="130">
        <v>802.25</v>
      </c>
      <c r="AE20" s="130">
        <v>2005.62</v>
      </c>
      <c r="AF20" s="130">
        <v>2618.25</v>
      </c>
      <c r="AG20" s="130">
        <v>815.4</v>
      </c>
      <c r="AH20" s="130">
        <v>2038.5</v>
      </c>
      <c r="AI20" s="130"/>
      <c r="AJ20" s="130">
        <f t="shared" si="2"/>
        <v>22950.240000000002</v>
      </c>
      <c r="AK20" s="130">
        <f t="shared" si="3"/>
        <v>17517.010000000002</v>
      </c>
      <c r="AL20" s="130">
        <f t="shared" si="4"/>
        <v>22989.160000000003</v>
      </c>
      <c r="AM20" s="153">
        <f t="shared" si="5"/>
        <v>11475.12</v>
      </c>
      <c r="AN20" s="153">
        <f t="shared" si="5"/>
        <v>8758.505000000001</v>
      </c>
      <c r="AO20" s="1">
        <f t="shared" si="5"/>
        <v>11494.580000000002</v>
      </c>
    </row>
    <row r="21" spans="1:41" ht="15" x14ac:dyDescent="0.3">
      <c r="A21" s="202"/>
      <c r="B21" s="123" t="s">
        <v>82</v>
      </c>
      <c r="C21" s="124"/>
      <c r="D21" s="125" t="s">
        <v>79</v>
      </c>
      <c r="E21" s="126"/>
      <c r="F21" s="127">
        <v>11475.12</v>
      </c>
      <c r="G21" s="127">
        <v>8758.505000000001</v>
      </c>
      <c r="H21" s="127">
        <v>11494.580000000002</v>
      </c>
      <c r="I21" s="126"/>
      <c r="J21" s="152">
        <v>1</v>
      </c>
      <c r="K21" s="152">
        <v>1</v>
      </c>
      <c r="L21" s="152">
        <v>1</v>
      </c>
      <c r="M21" s="126"/>
      <c r="N21" s="125" t="s">
        <v>80</v>
      </c>
      <c r="O21" s="126"/>
      <c r="P21" s="128" t="s">
        <v>71</v>
      </c>
      <c r="Q21" s="126"/>
      <c r="R21" s="129">
        <f t="shared" si="1"/>
        <v>11475.12</v>
      </c>
      <c r="S21" s="129">
        <f t="shared" si="0"/>
        <v>8758.505000000001</v>
      </c>
      <c r="T21" s="129">
        <f t="shared" si="0"/>
        <v>11494.580000000002</v>
      </c>
      <c r="U21" s="129">
        <f>SUM(R21:T21)+'[1]Frac II (T2) '!U21</f>
        <v>90776.686575740008</v>
      </c>
      <c r="V21" s="130">
        <v>16036.7</v>
      </c>
      <c r="W21" s="130">
        <v>16036.7</v>
      </c>
      <c r="X21" s="130">
        <v>16036.7</v>
      </c>
      <c r="Y21" s="130"/>
      <c r="Z21" s="130">
        <v>1529.65</v>
      </c>
      <c r="AA21" s="130">
        <v>1480.31</v>
      </c>
      <c r="AB21" s="131">
        <v>1480.31</v>
      </c>
      <c r="AC21" s="130">
        <v>2576.02</v>
      </c>
      <c r="AD21" s="130">
        <v>802.25</v>
      </c>
      <c r="AE21" s="130">
        <v>2005.62</v>
      </c>
      <c r="AF21" s="130">
        <v>2618.25</v>
      </c>
      <c r="AG21" s="130">
        <v>815.4</v>
      </c>
      <c r="AH21" s="130">
        <v>2038.5</v>
      </c>
      <c r="AI21" s="130"/>
      <c r="AJ21" s="130">
        <f t="shared" si="2"/>
        <v>22950.240000000002</v>
      </c>
      <c r="AK21" s="130">
        <f t="shared" si="3"/>
        <v>17517.010000000002</v>
      </c>
      <c r="AL21" s="130">
        <f t="shared" si="4"/>
        <v>22989.160000000003</v>
      </c>
      <c r="AM21" s="153">
        <f t="shared" si="5"/>
        <v>11475.12</v>
      </c>
      <c r="AN21" s="153">
        <f t="shared" si="5"/>
        <v>8758.505000000001</v>
      </c>
      <c r="AO21" s="1">
        <f t="shared" si="5"/>
        <v>11494.580000000002</v>
      </c>
    </row>
    <row r="22" spans="1:41" ht="15" x14ac:dyDescent="0.3">
      <c r="A22" s="202"/>
      <c r="B22" s="123" t="s">
        <v>83</v>
      </c>
      <c r="C22" s="124"/>
      <c r="D22" s="125" t="s">
        <v>79</v>
      </c>
      <c r="E22" s="126"/>
      <c r="F22" s="127">
        <v>9296.56</v>
      </c>
      <c r="G22" s="127">
        <v>7107.6399999999994</v>
      </c>
      <c r="H22" s="127">
        <v>9332.0849999999991</v>
      </c>
      <c r="I22" s="126"/>
      <c r="J22" s="152">
        <v>10</v>
      </c>
      <c r="K22" s="152">
        <v>10</v>
      </c>
      <c r="L22" s="152">
        <v>10</v>
      </c>
      <c r="M22" s="126"/>
      <c r="N22" s="125" t="s">
        <v>80</v>
      </c>
      <c r="O22" s="126"/>
      <c r="P22" s="128" t="s">
        <v>71</v>
      </c>
      <c r="Q22" s="126"/>
      <c r="R22" s="129">
        <f t="shared" si="1"/>
        <v>92965.599999999991</v>
      </c>
      <c r="S22" s="129">
        <f t="shared" si="0"/>
        <v>71076.399999999994</v>
      </c>
      <c r="T22" s="129">
        <f t="shared" si="0"/>
        <v>93320.849999999991</v>
      </c>
      <c r="U22" s="129">
        <f>SUM(R22:T22)+'[1]Frac II (T2) '!U22</f>
        <v>735398.60422169999</v>
      </c>
      <c r="V22" s="130">
        <v>12910.4</v>
      </c>
      <c r="W22" s="130">
        <v>12910.4</v>
      </c>
      <c r="X22" s="130">
        <v>12910.4</v>
      </c>
      <c r="Y22" s="130"/>
      <c r="Z22" s="130">
        <v>1348.38</v>
      </c>
      <c r="AA22" s="130">
        <v>1304.8800000000001</v>
      </c>
      <c r="AB22" s="131">
        <v>1348.38</v>
      </c>
      <c r="AC22" s="130">
        <v>2073.84</v>
      </c>
      <c r="AD22" s="130">
        <v>645.86</v>
      </c>
      <c r="AE22" s="130">
        <v>1614.64</v>
      </c>
      <c r="AF22" s="130">
        <v>2107.84</v>
      </c>
      <c r="AG22" s="130">
        <v>656.44</v>
      </c>
      <c r="AH22" s="130">
        <v>1641.11</v>
      </c>
      <c r="AI22" s="130"/>
      <c r="AJ22" s="130">
        <f t="shared" si="2"/>
        <v>18593.12</v>
      </c>
      <c r="AK22" s="130">
        <f t="shared" si="3"/>
        <v>14215.279999999999</v>
      </c>
      <c r="AL22" s="130">
        <f t="shared" si="4"/>
        <v>18664.169999999998</v>
      </c>
      <c r="AM22" s="153">
        <f t="shared" si="5"/>
        <v>9296.56</v>
      </c>
      <c r="AN22" s="153">
        <f t="shared" si="5"/>
        <v>7107.6399999999994</v>
      </c>
      <c r="AO22" s="1">
        <f t="shared" si="5"/>
        <v>9332.0849999999991</v>
      </c>
    </row>
    <row r="23" spans="1:41" ht="15" x14ac:dyDescent="0.3">
      <c r="A23" s="202"/>
      <c r="B23" s="123" t="s">
        <v>84</v>
      </c>
      <c r="C23" s="124"/>
      <c r="D23" s="125" t="s">
        <v>79</v>
      </c>
      <c r="E23" s="126"/>
      <c r="F23" s="127">
        <v>8350.6</v>
      </c>
      <c r="G23" s="127">
        <v>6390.8</v>
      </c>
      <c r="H23" s="127">
        <v>8382.39</v>
      </c>
      <c r="I23" s="126"/>
      <c r="J23" s="152">
        <v>3</v>
      </c>
      <c r="K23" s="152">
        <v>3</v>
      </c>
      <c r="L23" s="152">
        <v>3</v>
      </c>
      <c r="M23" s="126"/>
      <c r="N23" s="125" t="s">
        <v>80</v>
      </c>
      <c r="O23" s="126"/>
      <c r="P23" s="128" t="s">
        <v>71</v>
      </c>
      <c r="Q23" s="126"/>
      <c r="R23" s="129">
        <f t="shared" si="1"/>
        <v>25051.800000000003</v>
      </c>
      <c r="S23" s="129">
        <f t="shared" si="0"/>
        <v>19172.400000000001</v>
      </c>
      <c r="T23" s="129">
        <f t="shared" si="0"/>
        <v>25147.17</v>
      </c>
      <c r="U23" s="129">
        <f>SUM(R23:T23)+'[1]Frac II (T2) '!U23</f>
        <v>198101.87516756999</v>
      </c>
      <c r="V23" s="130">
        <v>11552.9</v>
      </c>
      <c r="W23" s="130">
        <v>11552.9</v>
      </c>
      <c r="X23" s="130">
        <v>11552.9</v>
      </c>
      <c r="Y23" s="130"/>
      <c r="Z23" s="130">
        <v>1269.67</v>
      </c>
      <c r="AA23" s="130">
        <v>1228.7</v>
      </c>
      <c r="AB23" s="131">
        <v>1269.67</v>
      </c>
      <c r="AC23" s="130">
        <v>1855.8</v>
      </c>
      <c r="AD23" s="130">
        <v>577.95000000000005</v>
      </c>
      <c r="AE23" s="130">
        <v>1444.88</v>
      </c>
      <c r="AF23" s="130">
        <v>1886.22</v>
      </c>
      <c r="AG23" s="130">
        <v>587.42999999999995</v>
      </c>
      <c r="AH23" s="130">
        <v>1468.56</v>
      </c>
      <c r="AI23" s="130"/>
      <c r="AJ23" s="130">
        <f t="shared" si="2"/>
        <v>16701.2</v>
      </c>
      <c r="AK23" s="130">
        <f t="shared" si="3"/>
        <v>12781.6</v>
      </c>
      <c r="AL23" s="130">
        <f t="shared" si="4"/>
        <v>16764.78</v>
      </c>
      <c r="AM23" s="153">
        <f t="shared" si="5"/>
        <v>8350.6</v>
      </c>
      <c r="AN23" s="153">
        <f t="shared" si="5"/>
        <v>6390.8</v>
      </c>
      <c r="AO23" s="1">
        <f t="shared" si="5"/>
        <v>8382.39</v>
      </c>
    </row>
    <row r="24" spans="1:41" ht="15" x14ac:dyDescent="0.3">
      <c r="A24" s="202"/>
      <c r="B24" s="123" t="s">
        <v>85</v>
      </c>
      <c r="C24" s="124"/>
      <c r="D24" s="125" t="s">
        <v>79</v>
      </c>
      <c r="E24" s="126"/>
      <c r="F24" s="127">
        <v>7558.2800000000007</v>
      </c>
      <c r="G24" s="127">
        <v>5857.8850000000002</v>
      </c>
      <c r="H24" s="127">
        <v>7585.8350000000009</v>
      </c>
      <c r="I24" s="126"/>
      <c r="J24" s="152">
        <v>11</v>
      </c>
      <c r="K24" s="152">
        <v>11</v>
      </c>
      <c r="L24" s="152">
        <v>11</v>
      </c>
      <c r="M24" s="126"/>
      <c r="N24" s="125" t="s">
        <v>80</v>
      </c>
      <c r="O24" s="126"/>
      <c r="P24" s="128" t="s">
        <v>71</v>
      </c>
      <c r="Q24" s="126"/>
      <c r="R24" s="129">
        <f t="shared" si="1"/>
        <v>83141.08</v>
      </c>
      <c r="S24" s="129">
        <f t="shared" si="0"/>
        <v>64436.735000000001</v>
      </c>
      <c r="T24" s="129">
        <f t="shared" si="0"/>
        <v>83444.185000000012</v>
      </c>
      <c r="U24" s="129">
        <f>SUM(R24:T24)+'[1]Frac II (T2) '!U24</f>
        <v>646545.60624998005</v>
      </c>
      <c r="V24" s="130">
        <v>10543.7</v>
      </c>
      <c r="W24" s="130">
        <v>10543.7</v>
      </c>
      <c r="X24" s="130">
        <v>10543.7</v>
      </c>
      <c r="Y24" s="130"/>
      <c r="Z24" s="130">
        <v>1211.1300000000001</v>
      </c>
      <c r="AA24" s="130">
        <v>1172.07</v>
      </c>
      <c r="AB24" s="131">
        <v>1211.1300000000001</v>
      </c>
      <c r="AC24" s="26">
        <v>1515.64</v>
      </c>
      <c r="AD24" s="130">
        <v>527.45000000000005</v>
      </c>
      <c r="AE24" s="130">
        <v>1318.64</v>
      </c>
      <c r="AF24" s="26">
        <v>1540.49</v>
      </c>
      <c r="AG24" s="130">
        <v>536.1</v>
      </c>
      <c r="AH24" s="130">
        <v>1340.25</v>
      </c>
      <c r="AI24" s="130"/>
      <c r="AJ24" s="130">
        <f t="shared" si="2"/>
        <v>15116.560000000001</v>
      </c>
      <c r="AK24" s="130">
        <f t="shared" si="3"/>
        <v>11715.77</v>
      </c>
      <c r="AL24" s="130">
        <f t="shared" si="4"/>
        <v>15171.670000000002</v>
      </c>
      <c r="AM24" s="153">
        <f t="shared" si="5"/>
        <v>7558.2800000000007</v>
      </c>
      <c r="AN24" s="153">
        <f t="shared" si="5"/>
        <v>5857.8850000000002</v>
      </c>
      <c r="AO24" s="1">
        <f t="shared" si="5"/>
        <v>7585.8350000000009</v>
      </c>
    </row>
    <row r="25" spans="1:41" ht="15" x14ac:dyDescent="0.3">
      <c r="A25" s="202"/>
      <c r="B25" s="123" t="s">
        <v>86</v>
      </c>
      <c r="C25" s="124"/>
      <c r="D25" s="125" t="s">
        <v>79</v>
      </c>
      <c r="E25" s="126"/>
      <c r="F25" s="127">
        <v>6657.1149999999998</v>
      </c>
      <c r="G25" s="127">
        <v>5183.3449999999993</v>
      </c>
      <c r="H25" s="127">
        <v>6680.9749999999985</v>
      </c>
      <c r="I25" s="126"/>
      <c r="J25" s="152">
        <v>5</v>
      </c>
      <c r="K25" s="152">
        <v>5</v>
      </c>
      <c r="L25" s="152">
        <v>5</v>
      </c>
      <c r="M25" s="126"/>
      <c r="N25" s="125" t="s">
        <v>80</v>
      </c>
      <c r="O25" s="126"/>
      <c r="P25" s="128" t="s">
        <v>71</v>
      </c>
      <c r="Q25" s="126"/>
      <c r="R25" s="129">
        <f t="shared" si="1"/>
        <v>33285.574999999997</v>
      </c>
      <c r="S25" s="129">
        <f t="shared" si="0"/>
        <v>25916.724999999999</v>
      </c>
      <c r="T25" s="129">
        <f t="shared" si="0"/>
        <v>33404.874999999993</v>
      </c>
      <c r="U25" s="129">
        <f>SUM(R25:T25)+'[1]Frac II (T2) '!U25</f>
        <v>264960.28382139996</v>
      </c>
      <c r="V25" s="130">
        <v>9266.2999999999993</v>
      </c>
      <c r="W25" s="130">
        <v>9266.2999999999993</v>
      </c>
      <c r="X25" s="130">
        <v>9266.2999999999993</v>
      </c>
      <c r="Y25" s="130"/>
      <c r="Z25" s="130">
        <v>1137.06</v>
      </c>
      <c r="AA25" s="130">
        <v>1100.3900000000001</v>
      </c>
      <c r="AB25" s="131">
        <v>1137.06</v>
      </c>
      <c r="AC25" s="130">
        <v>1288.44</v>
      </c>
      <c r="AD25" s="130">
        <v>463.55</v>
      </c>
      <c r="AE25" s="130">
        <v>1158.8800000000001</v>
      </c>
      <c r="AF25" s="130">
        <v>1309.56</v>
      </c>
      <c r="AG25" s="130">
        <v>471.15</v>
      </c>
      <c r="AH25" s="130">
        <v>1177.8800000000001</v>
      </c>
      <c r="AI25" s="130"/>
      <c r="AJ25" s="130">
        <f t="shared" si="2"/>
        <v>13314.23</v>
      </c>
      <c r="AK25" s="130">
        <f t="shared" si="3"/>
        <v>10366.689999999999</v>
      </c>
      <c r="AL25" s="130">
        <f t="shared" si="4"/>
        <v>13361.949999999997</v>
      </c>
      <c r="AM25" s="153">
        <f t="shared" si="5"/>
        <v>6657.1149999999998</v>
      </c>
      <c r="AN25" s="153">
        <f t="shared" si="5"/>
        <v>5183.3449999999993</v>
      </c>
      <c r="AO25" s="1">
        <f t="shared" si="5"/>
        <v>6680.9749999999985</v>
      </c>
    </row>
    <row r="26" spans="1:41" ht="15" x14ac:dyDescent="0.3">
      <c r="A26" s="202"/>
      <c r="B26" s="123" t="s">
        <v>87</v>
      </c>
      <c r="C26" s="124"/>
      <c r="D26" s="125" t="s">
        <v>79</v>
      </c>
      <c r="E26" s="126"/>
      <c r="F26" s="127">
        <v>6657.1149999999998</v>
      </c>
      <c r="G26" s="127">
        <v>5183.3449999999993</v>
      </c>
      <c r="H26" s="127">
        <v>6680.9749999999985</v>
      </c>
      <c r="I26" s="126"/>
      <c r="J26" s="152">
        <v>4</v>
      </c>
      <c r="K26" s="152">
        <v>4</v>
      </c>
      <c r="L26" s="152">
        <v>4</v>
      </c>
      <c r="M26" s="126"/>
      <c r="N26" s="125" t="s">
        <v>80</v>
      </c>
      <c r="O26" s="126"/>
      <c r="P26" s="128" t="s">
        <v>71</v>
      </c>
      <c r="Q26" s="126"/>
      <c r="R26" s="129">
        <f t="shared" si="1"/>
        <v>26628.46</v>
      </c>
      <c r="S26" s="129">
        <f t="shared" si="0"/>
        <v>20733.379999999997</v>
      </c>
      <c r="T26" s="129">
        <f t="shared" si="0"/>
        <v>26723.899999999994</v>
      </c>
      <c r="U26" s="129">
        <f>SUM(R26:T26)+'[1]Frac II (T2) '!U26</f>
        <v>193971.21529283997</v>
      </c>
      <c r="V26" s="130">
        <v>9266.2999999999993</v>
      </c>
      <c r="W26" s="130">
        <v>9266.2999999999993</v>
      </c>
      <c r="X26" s="130">
        <v>9266.2999999999993</v>
      </c>
      <c r="Y26" s="130"/>
      <c r="Z26" s="130">
        <v>1137.06</v>
      </c>
      <c r="AA26" s="130">
        <v>1100.3900000000001</v>
      </c>
      <c r="AB26" s="131">
        <v>1137.06</v>
      </c>
      <c r="AC26" s="130">
        <v>1288.44</v>
      </c>
      <c r="AD26" s="130">
        <v>463.55</v>
      </c>
      <c r="AE26" s="130">
        <v>1158.8800000000001</v>
      </c>
      <c r="AF26" s="130">
        <v>1309.56</v>
      </c>
      <c r="AG26" s="130">
        <v>471.15</v>
      </c>
      <c r="AH26" s="130">
        <v>1177.8800000000001</v>
      </c>
      <c r="AI26" s="130"/>
      <c r="AJ26" s="130">
        <f t="shared" si="2"/>
        <v>13314.23</v>
      </c>
      <c r="AK26" s="130">
        <f t="shared" si="3"/>
        <v>10366.689999999999</v>
      </c>
      <c r="AL26" s="130">
        <f t="shared" si="4"/>
        <v>13361.949999999997</v>
      </c>
      <c r="AM26" s="153">
        <f t="shared" si="5"/>
        <v>6657.1149999999998</v>
      </c>
      <c r="AN26" s="153">
        <f t="shared" si="5"/>
        <v>5183.3449999999993</v>
      </c>
      <c r="AO26" s="1">
        <f t="shared" si="5"/>
        <v>6680.9749999999985</v>
      </c>
    </row>
    <row r="27" spans="1:41" ht="15" x14ac:dyDescent="0.3">
      <c r="A27" s="202"/>
      <c r="B27" s="123" t="s">
        <v>88</v>
      </c>
      <c r="C27" s="124"/>
      <c r="D27" s="125" t="s">
        <v>79</v>
      </c>
      <c r="E27" s="126"/>
      <c r="F27" s="127">
        <v>6543.3149999999996</v>
      </c>
      <c r="G27" s="127">
        <v>5095.74</v>
      </c>
      <c r="H27" s="127">
        <v>6566.7499999999991</v>
      </c>
      <c r="I27" s="126"/>
      <c r="J27" s="152">
        <v>5</v>
      </c>
      <c r="K27" s="152">
        <v>5</v>
      </c>
      <c r="L27" s="152">
        <v>5</v>
      </c>
      <c r="M27" s="126"/>
      <c r="N27" s="125" t="s">
        <v>80</v>
      </c>
      <c r="O27" s="126"/>
      <c r="P27" s="128" t="s">
        <v>71</v>
      </c>
      <c r="Q27" s="126"/>
      <c r="R27" s="129">
        <f t="shared" si="1"/>
        <v>32716.574999999997</v>
      </c>
      <c r="S27" s="129">
        <f t="shared" si="0"/>
        <v>25478.699999999997</v>
      </c>
      <c r="T27" s="129">
        <f t="shared" si="0"/>
        <v>32833.749999999993</v>
      </c>
      <c r="U27" s="129">
        <f>SUM(R27:T27)+'[1]Frac II (T2) '!U27</f>
        <v>249128.15002143997</v>
      </c>
      <c r="V27" s="130">
        <v>9100.4</v>
      </c>
      <c r="W27" s="130">
        <v>9100.4</v>
      </c>
      <c r="X27" s="130">
        <v>9100.4</v>
      </c>
      <c r="Y27" s="130"/>
      <c r="Z27" s="130">
        <v>1127.45</v>
      </c>
      <c r="AA27" s="130">
        <v>1091.08</v>
      </c>
      <c r="AB27" s="131">
        <v>1127.45</v>
      </c>
      <c r="AC27" s="130">
        <v>1265.3800000000001</v>
      </c>
      <c r="AD27" s="130">
        <v>455.26</v>
      </c>
      <c r="AE27" s="130">
        <v>1138.1400000000001</v>
      </c>
      <c r="AF27" s="130">
        <v>1286.1300000000001</v>
      </c>
      <c r="AG27" s="130">
        <v>462.72</v>
      </c>
      <c r="AH27" s="130">
        <v>1156.8</v>
      </c>
      <c r="AI27" s="130"/>
      <c r="AJ27" s="130">
        <f t="shared" si="2"/>
        <v>13086.63</v>
      </c>
      <c r="AK27" s="130">
        <f t="shared" si="3"/>
        <v>10191.48</v>
      </c>
      <c r="AL27" s="130">
        <f t="shared" si="4"/>
        <v>13133.499999999998</v>
      </c>
      <c r="AM27" s="153">
        <f t="shared" si="5"/>
        <v>6543.3149999999996</v>
      </c>
      <c r="AN27" s="153">
        <f t="shared" si="5"/>
        <v>5095.74</v>
      </c>
      <c r="AO27" s="1">
        <f t="shared" si="5"/>
        <v>6566.7499999999991</v>
      </c>
    </row>
    <row r="28" spans="1:41" ht="15" x14ac:dyDescent="0.3">
      <c r="A28" s="202"/>
      <c r="B28" s="123" t="s">
        <v>89</v>
      </c>
      <c r="C28" s="124"/>
      <c r="D28" s="125" t="s">
        <v>79</v>
      </c>
      <c r="E28" s="126"/>
      <c r="F28" s="127">
        <v>6543.3149999999996</v>
      </c>
      <c r="G28" s="127">
        <v>5095.74</v>
      </c>
      <c r="H28" s="127">
        <v>6566.7499999999991</v>
      </c>
      <c r="I28" s="126"/>
      <c r="J28" s="152">
        <v>1</v>
      </c>
      <c r="K28" s="152">
        <v>1</v>
      </c>
      <c r="L28" s="152">
        <v>1</v>
      </c>
      <c r="M28" s="126"/>
      <c r="N28" s="125" t="s">
        <v>80</v>
      </c>
      <c r="O28" s="126"/>
      <c r="P28" s="128" t="s">
        <v>71</v>
      </c>
      <c r="Q28" s="126"/>
      <c r="R28" s="129">
        <f t="shared" si="1"/>
        <v>6543.3149999999996</v>
      </c>
      <c r="S28" s="129">
        <f t="shared" si="1"/>
        <v>5095.74</v>
      </c>
      <c r="T28" s="129">
        <f t="shared" si="1"/>
        <v>6566.7499999999991</v>
      </c>
      <c r="U28" s="129">
        <f>SUM(R28:T28)+'[1]Frac II (T2) '!U28</f>
        <v>52365.146764280005</v>
      </c>
      <c r="V28" s="130">
        <v>9100.4</v>
      </c>
      <c r="W28" s="130">
        <v>9100.4</v>
      </c>
      <c r="X28" s="130">
        <v>9100.4</v>
      </c>
      <c r="Y28" s="130"/>
      <c r="Z28" s="130">
        <v>1127.45</v>
      </c>
      <c r="AA28" s="130">
        <v>1091.08</v>
      </c>
      <c r="AB28" s="131">
        <v>1127.45</v>
      </c>
      <c r="AC28" s="130">
        <v>1265.3800000000001</v>
      </c>
      <c r="AD28" s="130">
        <v>455.26</v>
      </c>
      <c r="AE28" s="130">
        <v>1138.1400000000001</v>
      </c>
      <c r="AF28" s="130">
        <v>1286.1300000000001</v>
      </c>
      <c r="AG28" s="130">
        <v>462.72</v>
      </c>
      <c r="AH28" s="130">
        <v>1156.8</v>
      </c>
      <c r="AI28" s="130"/>
      <c r="AJ28" s="130">
        <f t="shared" si="2"/>
        <v>13086.63</v>
      </c>
      <c r="AK28" s="130">
        <f t="shared" si="3"/>
        <v>10191.48</v>
      </c>
      <c r="AL28" s="130">
        <f t="shared" si="4"/>
        <v>13133.499999999998</v>
      </c>
      <c r="AM28" s="153">
        <f t="shared" si="5"/>
        <v>6543.3149999999996</v>
      </c>
      <c r="AN28" s="153">
        <f t="shared" si="5"/>
        <v>5095.74</v>
      </c>
      <c r="AO28" s="1">
        <f t="shared" si="5"/>
        <v>6566.7499999999991</v>
      </c>
    </row>
    <row r="29" spans="1:41" ht="15" x14ac:dyDescent="0.3">
      <c r="A29" s="202"/>
      <c r="B29" s="123" t="s">
        <v>90</v>
      </c>
      <c r="C29" s="124"/>
      <c r="D29" s="125" t="s">
        <v>79</v>
      </c>
      <c r="E29" s="126"/>
      <c r="F29" s="127">
        <v>6543.3149999999996</v>
      </c>
      <c r="G29" s="127">
        <v>5095.74</v>
      </c>
      <c r="H29" s="127">
        <v>6566.7499999999991</v>
      </c>
      <c r="I29" s="126"/>
      <c r="J29" s="152">
        <v>8</v>
      </c>
      <c r="K29" s="152">
        <v>8</v>
      </c>
      <c r="L29" s="152">
        <v>8</v>
      </c>
      <c r="M29" s="126"/>
      <c r="N29" s="125" t="s">
        <v>80</v>
      </c>
      <c r="O29" s="126"/>
      <c r="P29" s="128" t="s">
        <v>71</v>
      </c>
      <c r="Q29" s="126"/>
      <c r="R29" s="129">
        <f t="shared" si="1"/>
        <v>52346.52</v>
      </c>
      <c r="S29" s="129">
        <f t="shared" si="1"/>
        <v>40765.919999999998</v>
      </c>
      <c r="T29" s="129">
        <f t="shared" si="1"/>
        <v>52533.999999999993</v>
      </c>
      <c r="U29" s="129">
        <f>SUM(R29:T29)+'[1]Frac II (T2) '!U29</f>
        <v>416655.62593504001</v>
      </c>
      <c r="V29" s="130">
        <v>9100.4</v>
      </c>
      <c r="W29" s="130">
        <v>9100.4</v>
      </c>
      <c r="X29" s="130">
        <v>9100.4</v>
      </c>
      <c r="Y29" s="130"/>
      <c r="Z29" s="130">
        <v>1127.45</v>
      </c>
      <c r="AA29" s="130">
        <v>1091.08</v>
      </c>
      <c r="AB29" s="131">
        <v>1127.45</v>
      </c>
      <c r="AC29" s="130">
        <v>1265.3800000000001</v>
      </c>
      <c r="AD29" s="130">
        <v>455.26</v>
      </c>
      <c r="AE29" s="130">
        <v>1138.1400000000001</v>
      </c>
      <c r="AF29" s="130">
        <v>1286.1300000000001</v>
      </c>
      <c r="AG29" s="130">
        <v>462.72</v>
      </c>
      <c r="AH29" s="130">
        <v>1156.8</v>
      </c>
      <c r="AI29" s="130"/>
      <c r="AJ29" s="130">
        <f t="shared" si="2"/>
        <v>13086.63</v>
      </c>
      <c r="AK29" s="130">
        <f t="shared" si="3"/>
        <v>10191.48</v>
      </c>
      <c r="AL29" s="130">
        <f t="shared" si="4"/>
        <v>13133.499999999998</v>
      </c>
      <c r="AM29" s="153">
        <f t="shared" si="5"/>
        <v>6543.3149999999996</v>
      </c>
      <c r="AN29" s="153">
        <f t="shared" si="5"/>
        <v>5095.74</v>
      </c>
      <c r="AO29" s="1">
        <f t="shared" si="5"/>
        <v>6566.7499999999991</v>
      </c>
    </row>
    <row r="30" spans="1:41" ht="15" x14ac:dyDescent="0.3">
      <c r="A30" s="202"/>
      <c r="B30" s="132" t="s">
        <v>91</v>
      </c>
      <c r="C30" s="124"/>
      <c r="D30" s="125" t="s">
        <v>79</v>
      </c>
      <c r="E30" s="126"/>
      <c r="F30" s="127">
        <v>6352.49</v>
      </c>
      <c r="G30" s="127">
        <v>4980.62</v>
      </c>
      <c r="H30" s="127">
        <v>6375.2750000000005</v>
      </c>
      <c r="I30" s="126"/>
      <c r="J30" s="152">
        <v>5</v>
      </c>
      <c r="K30" s="152">
        <v>5</v>
      </c>
      <c r="L30" s="152">
        <v>5</v>
      </c>
      <c r="M30" s="126"/>
      <c r="N30" s="125" t="s">
        <v>80</v>
      </c>
      <c r="O30" s="126"/>
      <c r="P30" s="128" t="s">
        <v>71</v>
      </c>
      <c r="Q30" s="126"/>
      <c r="R30" s="129">
        <f t="shared" si="1"/>
        <v>31762.449999999997</v>
      </c>
      <c r="S30" s="129">
        <f t="shared" si="1"/>
        <v>24903.1</v>
      </c>
      <c r="T30" s="129">
        <f t="shared" si="1"/>
        <v>31876.375000000004</v>
      </c>
      <c r="U30" s="129">
        <f>SUM(R30:T30)+'[1]Frac II (T2) '!U30</f>
        <v>253407.63195469999</v>
      </c>
      <c r="V30" s="130">
        <v>8848.4</v>
      </c>
      <c r="W30" s="130">
        <v>8848.4</v>
      </c>
      <c r="X30" s="130">
        <v>8848.4</v>
      </c>
      <c r="Y30" s="130"/>
      <c r="Z30" s="130">
        <v>1076.95</v>
      </c>
      <c r="AA30" s="130">
        <v>1112.8399999999999</v>
      </c>
      <c r="AB30" s="130">
        <v>1076.95</v>
      </c>
      <c r="AC30" s="130">
        <v>1230.3499999999999</v>
      </c>
      <c r="AD30" s="130">
        <v>442.65</v>
      </c>
      <c r="AE30" s="130">
        <v>1106.6300000000001</v>
      </c>
      <c r="AF30" s="130">
        <v>1250.52</v>
      </c>
      <c r="AG30" s="130">
        <v>449.91</v>
      </c>
      <c r="AH30" s="130">
        <v>1124.77</v>
      </c>
      <c r="AI30" s="130"/>
      <c r="AJ30" s="130">
        <f t="shared" si="2"/>
        <v>12704.98</v>
      </c>
      <c r="AK30" s="130">
        <f t="shared" si="3"/>
        <v>9961.24</v>
      </c>
      <c r="AL30" s="130">
        <f t="shared" si="4"/>
        <v>12750.550000000001</v>
      </c>
      <c r="AM30" s="153">
        <f t="shared" si="5"/>
        <v>6352.49</v>
      </c>
      <c r="AN30" s="153">
        <f t="shared" si="5"/>
        <v>4980.62</v>
      </c>
      <c r="AO30" s="1">
        <f t="shared" si="5"/>
        <v>6375.2750000000005</v>
      </c>
    </row>
    <row r="31" spans="1:41" ht="15" x14ac:dyDescent="0.3">
      <c r="A31" s="202"/>
      <c r="B31" s="132" t="s">
        <v>92</v>
      </c>
      <c r="C31" s="124"/>
      <c r="D31" s="125" t="s">
        <v>79</v>
      </c>
      <c r="E31" s="126"/>
      <c r="F31" s="127">
        <v>6559.4749999999995</v>
      </c>
      <c r="G31" s="127">
        <v>5140.43</v>
      </c>
      <c r="H31" s="127">
        <v>6601.27</v>
      </c>
      <c r="I31" s="126"/>
      <c r="J31" s="152">
        <v>1</v>
      </c>
      <c r="K31" s="152">
        <v>1</v>
      </c>
      <c r="L31" s="152">
        <v>1</v>
      </c>
      <c r="M31" s="126"/>
      <c r="N31" s="125" t="s">
        <v>80</v>
      </c>
      <c r="O31" s="126"/>
      <c r="P31" s="128" t="s">
        <v>71</v>
      </c>
      <c r="Q31" s="126"/>
      <c r="R31" s="129">
        <f t="shared" si="1"/>
        <v>6559.4749999999995</v>
      </c>
      <c r="S31" s="129">
        <f t="shared" si="1"/>
        <v>5140.43</v>
      </c>
      <c r="T31" s="129">
        <f t="shared" si="1"/>
        <v>6601.27</v>
      </c>
      <c r="U31" s="129">
        <f>SUM(R31:T31)+'[1]Frac II (T2) '!U31</f>
        <v>52356.912308960003</v>
      </c>
      <c r="V31" s="25">
        <v>9150.5</v>
      </c>
      <c r="W31" s="25">
        <v>9150.5</v>
      </c>
      <c r="X31" s="25">
        <v>9150.5</v>
      </c>
      <c r="Z31" s="25">
        <v>1093.8900000000001</v>
      </c>
      <c r="AA31" s="25">
        <v>1130.3599999999999</v>
      </c>
      <c r="AB31" s="25">
        <v>1130.3599999999999</v>
      </c>
      <c r="AC31" s="26">
        <v>1272.3699999999999</v>
      </c>
      <c r="AD31" s="1">
        <v>457.77</v>
      </c>
      <c r="AE31" s="1">
        <v>1144.42</v>
      </c>
      <c r="AF31" s="130">
        <v>1293.23</v>
      </c>
      <c r="AG31" s="130">
        <v>465.27</v>
      </c>
      <c r="AH31" s="130">
        <v>1163.18</v>
      </c>
      <c r="AI31" s="130"/>
      <c r="AJ31" s="130">
        <f t="shared" si="2"/>
        <v>13118.949999999999</v>
      </c>
      <c r="AK31" s="130">
        <f t="shared" si="3"/>
        <v>10280.86</v>
      </c>
      <c r="AL31" s="130">
        <f t="shared" si="4"/>
        <v>13202.54</v>
      </c>
      <c r="AM31" s="153">
        <f t="shared" si="5"/>
        <v>6559.4749999999995</v>
      </c>
      <c r="AN31" s="153">
        <f t="shared" si="5"/>
        <v>5140.43</v>
      </c>
      <c r="AO31" s="1">
        <f t="shared" si="5"/>
        <v>6601.27</v>
      </c>
    </row>
    <row r="32" spans="1:41" ht="15" x14ac:dyDescent="0.3">
      <c r="A32" s="202"/>
      <c r="B32" s="123" t="s">
        <v>93</v>
      </c>
      <c r="C32" s="124"/>
      <c r="D32" s="125" t="s">
        <v>94</v>
      </c>
      <c r="E32" s="126"/>
      <c r="F32" s="127">
        <v>6543.3149999999996</v>
      </c>
      <c r="G32" s="127">
        <v>5095.74</v>
      </c>
      <c r="H32" s="127">
        <v>6566.7499999999991</v>
      </c>
      <c r="I32" s="126"/>
      <c r="J32" s="152">
        <v>1</v>
      </c>
      <c r="K32" s="152">
        <v>1</v>
      </c>
      <c r="L32" s="152">
        <v>1</v>
      </c>
      <c r="M32" s="126"/>
      <c r="N32" s="125" t="s">
        <v>94</v>
      </c>
      <c r="O32" s="126"/>
      <c r="P32" s="128" t="s">
        <v>71</v>
      </c>
      <c r="Q32" s="126"/>
      <c r="R32" s="129">
        <f t="shared" si="1"/>
        <v>6543.3149999999996</v>
      </c>
      <c r="S32" s="129">
        <f t="shared" si="1"/>
        <v>5095.74</v>
      </c>
      <c r="T32" s="129">
        <f t="shared" si="1"/>
        <v>6566.7499999999991</v>
      </c>
      <c r="U32" s="129">
        <f>SUM(R32:T32)+'[1]Frac II (T2) '!U32</f>
        <v>52081.953241880001</v>
      </c>
      <c r="V32" s="130">
        <v>9100.4</v>
      </c>
      <c r="W32" s="130">
        <v>9100.4</v>
      </c>
      <c r="X32" s="130">
        <v>9100.4</v>
      </c>
      <c r="Y32" s="130"/>
      <c r="Z32" s="130">
        <v>1127.45</v>
      </c>
      <c r="AA32" s="130">
        <v>1091.08</v>
      </c>
      <c r="AB32" s="131">
        <v>1127.45</v>
      </c>
      <c r="AC32" s="130">
        <v>1265.3800000000001</v>
      </c>
      <c r="AD32" s="130">
        <v>455.26</v>
      </c>
      <c r="AE32" s="130">
        <v>1138.1400000000001</v>
      </c>
      <c r="AF32" s="130">
        <v>1286.1300000000001</v>
      </c>
      <c r="AG32" s="130">
        <v>462.72</v>
      </c>
      <c r="AH32" s="130">
        <v>1156.8</v>
      </c>
      <c r="AI32" s="130"/>
      <c r="AJ32" s="130">
        <f t="shared" si="2"/>
        <v>13086.63</v>
      </c>
      <c r="AK32" s="130">
        <f t="shared" si="3"/>
        <v>10191.48</v>
      </c>
      <c r="AL32" s="130">
        <f t="shared" si="4"/>
        <v>13133.499999999998</v>
      </c>
      <c r="AM32" s="153">
        <f t="shared" si="5"/>
        <v>6543.3149999999996</v>
      </c>
      <c r="AN32" s="153">
        <f t="shared" si="5"/>
        <v>5095.74</v>
      </c>
      <c r="AO32" s="1">
        <f t="shared" si="5"/>
        <v>6566.7499999999991</v>
      </c>
    </row>
    <row r="33" spans="1:41" ht="15" x14ac:dyDescent="0.3">
      <c r="A33" s="202"/>
      <c r="B33" s="123" t="s">
        <v>95</v>
      </c>
      <c r="C33" s="124"/>
      <c r="D33" s="125" t="s">
        <v>94</v>
      </c>
      <c r="E33" s="126"/>
      <c r="F33" s="127">
        <v>25362.780000000002</v>
      </c>
      <c r="G33" s="127">
        <v>19369.759999999998</v>
      </c>
      <c r="H33" s="127">
        <v>25583.32</v>
      </c>
      <c r="I33" s="126"/>
      <c r="J33" s="152">
        <v>1</v>
      </c>
      <c r="K33" s="152">
        <v>1</v>
      </c>
      <c r="L33" s="152">
        <v>1</v>
      </c>
      <c r="M33" s="126"/>
      <c r="N33" s="125" t="s">
        <v>94</v>
      </c>
      <c r="O33" s="126"/>
      <c r="P33" s="128" t="s">
        <v>71</v>
      </c>
      <c r="Q33" s="126"/>
      <c r="R33" s="129">
        <f t="shared" si="1"/>
        <v>25362.780000000002</v>
      </c>
      <c r="S33" s="129">
        <f t="shared" si="1"/>
        <v>19369.759999999998</v>
      </c>
      <c r="T33" s="129">
        <f t="shared" si="1"/>
        <v>25583.32</v>
      </c>
      <c r="U33" s="129">
        <f>SUM(R33:T33)+'[1]Frac II (T2) '!U33</f>
        <v>160377.99061440001</v>
      </c>
      <c r="V33" s="130">
        <v>36028</v>
      </c>
      <c r="W33" s="130">
        <v>36028</v>
      </c>
      <c r="X33" s="130">
        <v>36028</v>
      </c>
      <c r="Y33" s="130"/>
      <c r="Z33" s="130">
        <v>2602.12</v>
      </c>
      <c r="AA33" s="130">
        <v>2711.52</v>
      </c>
      <c r="AB33" s="130">
        <v>2711.52</v>
      </c>
      <c r="AC33" s="131">
        <v>5787.28</v>
      </c>
      <c r="AD33" s="130">
        <v>1802.33</v>
      </c>
      <c r="AE33" s="130">
        <v>4505.83</v>
      </c>
      <c r="AF33" s="131">
        <v>5945.98</v>
      </c>
      <c r="AG33" s="130">
        <v>1851.75</v>
      </c>
      <c r="AH33" s="130">
        <v>4629.3900000000003</v>
      </c>
      <c r="AI33" s="130"/>
      <c r="AJ33" s="130">
        <f t="shared" si="2"/>
        <v>50725.560000000005</v>
      </c>
      <c r="AK33" s="130">
        <f t="shared" si="3"/>
        <v>38739.519999999997</v>
      </c>
      <c r="AL33" s="130">
        <f t="shared" si="4"/>
        <v>51166.64</v>
      </c>
      <c r="AM33" s="153">
        <f t="shared" si="5"/>
        <v>25362.780000000002</v>
      </c>
      <c r="AN33" s="153">
        <f t="shared" si="5"/>
        <v>19369.759999999998</v>
      </c>
      <c r="AO33" s="1">
        <f t="shared" si="5"/>
        <v>25583.32</v>
      </c>
    </row>
    <row r="34" spans="1:41" ht="15" x14ac:dyDescent="0.3">
      <c r="A34" s="202"/>
      <c r="B34" s="123" t="s">
        <v>96</v>
      </c>
      <c r="C34" s="124"/>
      <c r="D34" s="125" t="s">
        <v>94</v>
      </c>
      <c r="E34" s="126"/>
      <c r="F34" s="127">
        <v>22401.99</v>
      </c>
      <c r="G34" s="127">
        <v>16700.334999999999</v>
      </c>
      <c r="H34" s="127">
        <v>22052.934999999998</v>
      </c>
      <c r="I34" s="126"/>
      <c r="J34" s="152">
        <v>14</v>
      </c>
      <c r="K34" s="152">
        <v>14</v>
      </c>
      <c r="L34" s="152">
        <v>14</v>
      </c>
      <c r="M34" s="126"/>
      <c r="N34" s="125" t="s">
        <v>94</v>
      </c>
      <c r="O34" s="126"/>
      <c r="P34" s="128" t="s">
        <v>71</v>
      </c>
      <c r="Q34" s="126"/>
      <c r="R34" s="129">
        <f t="shared" si="1"/>
        <v>313627.86000000004</v>
      </c>
      <c r="S34" s="129">
        <f t="shared" si="1"/>
        <v>233804.69</v>
      </c>
      <c r="T34" s="129">
        <f t="shared" si="1"/>
        <v>308741.08999999997</v>
      </c>
      <c r="U34" s="129">
        <f>SUM(R34:T34)+'[1]Frac II (T2) '!U34</f>
        <v>2442578.3871468003</v>
      </c>
      <c r="V34" s="130">
        <v>30981.760000000002</v>
      </c>
      <c r="W34" s="130">
        <v>30981.760000000002</v>
      </c>
      <c r="X34" s="130">
        <v>30981.760000000002</v>
      </c>
      <c r="Y34" s="130"/>
      <c r="Z34" s="130">
        <v>2318.9499999999998</v>
      </c>
      <c r="AA34" s="130">
        <v>2418.91</v>
      </c>
      <c r="AB34" s="130">
        <v>2418.91</v>
      </c>
      <c r="AC34" s="131">
        <v>4976.6899999999996</v>
      </c>
      <c r="AD34" s="130">
        <v>1549.89</v>
      </c>
      <c r="AE34" s="130">
        <v>4976.6899999999996</v>
      </c>
      <c r="AF34" s="131">
        <v>5122.1000000000004</v>
      </c>
      <c r="AG34" s="130">
        <v>1595.17</v>
      </c>
      <c r="AH34" s="130">
        <v>3987.93</v>
      </c>
      <c r="AI34" s="130"/>
      <c r="AJ34" s="130">
        <f t="shared" si="2"/>
        <v>44803.98</v>
      </c>
      <c r="AK34" s="130">
        <f t="shared" si="3"/>
        <v>33400.67</v>
      </c>
      <c r="AL34" s="130">
        <f t="shared" si="4"/>
        <v>44105.869999999995</v>
      </c>
      <c r="AM34" s="153">
        <f t="shared" si="5"/>
        <v>22401.99</v>
      </c>
      <c r="AN34" s="153">
        <f t="shared" si="5"/>
        <v>16700.334999999999</v>
      </c>
      <c r="AO34" s="1">
        <f t="shared" si="5"/>
        <v>22052.934999999998</v>
      </c>
    </row>
    <row r="35" spans="1:41" ht="15" x14ac:dyDescent="0.3">
      <c r="A35" s="202"/>
      <c r="B35" s="123" t="s">
        <v>97</v>
      </c>
      <c r="C35" s="124"/>
      <c r="D35" s="125" t="s">
        <v>94</v>
      </c>
      <c r="E35" s="126"/>
      <c r="F35" s="127">
        <v>18693.925000000003</v>
      </c>
      <c r="G35" s="127">
        <v>14300.53</v>
      </c>
      <c r="H35" s="127">
        <v>18879.14</v>
      </c>
      <c r="I35" s="126"/>
      <c r="J35" s="152">
        <v>16</v>
      </c>
      <c r="K35" s="152">
        <v>16</v>
      </c>
      <c r="L35" s="152">
        <v>16</v>
      </c>
      <c r="M35" s="126"/>
      <c r="N35" s="125" t="s">
        <v>94</v>
      </c>
      <c r="O35" s="126"/>
      <c r="P35" s="128" t="s">
        <v>71</v>
      </c>
      <c r="Q35" s="126"/>
      <c r="R35" s="129">
        <f t="shared" si="1"/>
        <v>299102.80000000005</v>
      </c>
      <c r="S35" s="129">
        <f t="shared" si="1"/>
        <v>228808.48</v>
      </c>
      <c r="T35" s="129">
        <f t="shared" si="1"/>
        <v>302066.24</v>
      </c>
      <c r="U35" s="129">
        <f>SUM(R35:T35)+'[1]Frac II (T2) '!U35</f>
        <v>2312064.8029215601</v>
      </c>
      <c r="V35" s="130">
        <v>26445.200000000001</v>
      </c>
      <c r="W35" s="130">
        <v>26445.200000000001</v>
      </c>
      <c r="X35" s="130">
        <v>26445.200000000001</v>
      </c>
      <c r="Y35" s="130"/>
      <c r="Z35" s="130">
        <v>2064.38</v>
      </c>
      <c r="AA35" s="130">
        <v>2155.86</v>
      </c>
      <c r="AB35" s="130">
        <v>2155.86</v>
      </c>
      <c r="AC35" s="131">
        <v>4247.97</v>
      </c>
      <c r="AD35" s="134">
        <v>1322.94</v>
      </c>
      <c r="AE35" s="134">
        <v>3307.36</v>
      </c>
      <c r="AF35" s="131">
        <v>4381.4399999999996</v>
      </c>
      <c r="AG35" s="134">
        <v>1364.51</v>
      </c>
      <c r="AH35" s="134">
        <v>3411.27</v>
      </c>
      <c r="AI35" s="130"/>
      <c r="AJ35" s="130">
        <f t="shared" si="2"/>
        <v>37387.850000000006</v>
      </c>
      <c r="AK35" s="130">
        <f t="shared" si="3"/>
        <v>28601.06</v>
      </c>
      <c r="AL35" s="130">
        <f t="shared" si="4"/>
        <v>37758.28</v>
      </c>
      <c r="AM35" s="153">
        <f t="shared" si="5"/>
        <v>18693.925000000003</v>
      </c>
      <c r="AN35" s="153">
        <f t="shared" si="5"/>
        <v>14300.53</v>
      </c>
      <c r="AO35" s="1">
        <f t="shared" si="5"/>
        <v>18879.14</v>
      </c>
    </row>
    <row r="36" spans="1:41" ht="15" x14ac:dyDescent="0.3">
      <c r="A36" s="203"/>
      <c r="B36" s="123" t="s">
        <v>98</v>
      </c>
      <c r="C36" s="124"/>
      <c r="D36" s="125" t="s">
        <v>94</v>
      </c>
      <c r="E36" s="126"/>
      <c r="F36" s="127">
        <v>239.07499999999999</v>
      </c>
      <c r="G36" s="127">
        <v>239.07499999999999</v>
      </c>
      <c r="H36" s="127">
        <v>239.07499999999999</v>
      </c>
      <c r="I36" s="126"/>
      <c r="J36" s="135">
        <v>3450.0653142319356</v>
      </c>
      <c r="K36" s="135">
        <v>2790.2972916448812</v>
      </c>
      <c r="L36" s="135">
        <v>4002.3646763567926</v>
      </c>
      <c r="M36" s="126"/>
      <c r="N36" s="125" t="s">
        <v>94</v>
      </c>
      <c r="O36" s="126"/>
      <c r="P36" s="128" t="s">
        <v>71</v>
      </c>
      <c r="Q36" s="126"/>
      <c r="R36" s="129">
        <f>F36*J36</f>
        <v>824824.36499999999</v>
      </c>
      <c r="S36" s="129">
        <f t="shared" ref="S36:T64" si="6">G36*K36</f>
        <v>667090.32499999995</v>
      </c>
      <c r="T36" s="129">
        <f>H36*L36</f>
        <v>956865.3350000002</v>
      </c>
      <c r="U36" s="129">
        <f>SUM(R36:T36)+'[1]Frac II (T2) '!U36</f>
        <v>7210257.1699018795</v>
      </c>
      <c r="W36" s="130"/>
      <c r="X36" s="130"/>
      <c r="Y36" s="130"/>
      <c r="Z36" s="130"/>
      <c r="AA36" s="130"/>
      <c r="AB36" s="130"/>
      <c r="AC36" s="131"/>
      <c r="AD36" s="130"/>
      <c r="AE36" s="130"/>
      <c r="AF36" s="131"/>
      <c r="AG36" s="130"/>
      <c r="AH36" s="130"/>
      <c r="AJ36" s="130">
        <f t="shared" si="2"/>
        <v>0</v>
      </c>
      <c r="AK36" s="130">
        <f t="shared" si="3"/>
        <v>0</v>
      </c>
      <c r="AL36" s="130">
        <f t="shared" si="4"/>
        <v>0</v>
      </c>
      <c r="AM36" s="153">
        <f t="shared" si="5"/>
        <v>0</v>
      </c>
      <c r="AN36" s="153">
        <f t="shared" si="5"/>
        <v>0</v>
      </c>
      <c r="AO36" s="1">
        <f t="shared" si="5"/>
        <v>0</v>
      </c>
    </row>
    <row r="37" spans="1:41" ht="15" hidden="1" x14ac:dyDescent="0.3">
      <c r="A37" s="136"/>
      <c r="B37" s="123"/>
      <c r="C37" s="124"/>
      <c r="D37" s="125"/>
      <c r="E37" s="126"/>
      <c r="F37" s="127"/>
      <c r="G37" s="127">
        <v>0</v>
      </c>
      <c r="H37" s="127">
        <v>0</v>
      </c>
      <c r="I37" s="126"/>
      <c r="J37" s="125"/>
      <c r="K37" s="125"/>
      <c r="L37" s="125"/>
      <c r="M37" s="126"/>
      <c r="N37" s="125"/>
      <c r="O37" s="126"/>
      <c r="P37" s="128"/>
      <c r="Q37" s="126"/>
      <c r="R37" s="129">
        <f t="shared" ref="R37:R64" si="7">F37*J37</f>
        <v>0</v>
      </c>
      <c r="S37" s="129">
        <f t="shared" si="6"/>
        <v>0</v>
      </c>
      <c r="T37" s="129">
        <f t="shared" si="6"/>
        <v>0</v>
      </c>
      <c r="U37" s="129">
        <f>SUM(R37:T37)+'[1]Frac II (T2) '!U37</f>
        <v>0</v>
      </c>
      <c r="W37" s="1"/>
      <c r="X37" s="1"/>
      <c r="Y37" s="1"/>
      <c r="Z37" s="1"/>
      <c r="AA37" s="1"/>
      <c r="AB37" s="1"/>
      <c r="AD37" s="1"/>
      <c r="AG37" s="1"/>
      <c r="AJ37" s="130">
        <f t="shared" si="2"/>
        <v>0</v>
      </c>
      <c r="AK37" s="130">
        <f t="shared" si="3"/>
        <v>0</v>
      </c>
      <c r="AL37" s="130">
        <f t="shared" si="4"/>
        <v>0</v>
      </c>
      <c r="AM37" s="153">
        <f t="shared" si="5"/>
        <v>0</v>
      </c>
      <c r="AN37" s="153">
        <f t="shared" si="5"/>
        <v>0</v>
      </c>
      <c r="AO37" s="1">
        <f t="shared" si="5"/>
        <v>0</v>
      </c>
    </row>
    <row r="38" spans="1:41" ht="15" hidden="1" x14ac:dyDescent="0.3">
      <c r="A38" s="136"/>
      <c r="B38" s="123"/>
      <c r="C38" s="124"/>
      <c r="D38" s="125"/>
      <c r="E38" s="126"/>
      <c r="F38" s="127"/>
      <c r="G38" s="127">
        <v>0</v>
      </c>
      <c r="H38" s="127">
        <v>0</v>
      </c>
      <c r="I38" s="126"/>
      <c r="J38" s="125"/>
      <c r="K38" s="125"/>
      <c r="L38" s="125"/>
      <c r="M38" s="126"/>
      <c r="N38" s="125"/>
      <c r="O38" s="126"/>
      <c r="P38" s="128"/>
      <c r="Q38" s="126"/>
      <c r="R38" s="129">
        <f t="shared" si="7"/>
        <v>0</v>
      </c>
      <c r="S38" s="129">
        <f t="shared" si="6"/>
        <v>0</v>
      </c>
      <c r="T38" s="129">
        <f t="shared" si="6"/>
        <v>0</v>
      </c>
      <c r="U38" s="129">
        <f>SUM(R38:T38)+'[1]Frac II (T2) '!U38</f>
        <v>0</v>
      </c>
      <c r="W38" s="1"/>
      <c r="X38" s="1"/>
      <c r="Y38" s="1"/>
      <c r="Z38" s="1"/>
      <c r="AA38" s="1"/>
      <c r="AB38" s="1"/>
      <c r="AD38" s="1"/>
      <c r="AG38" s="1"/>
      <c r="AJ38" s="130">
        <f t="shared" si="2"/>
        <v>0</v>
      </c>
      <c r="AK38" s="130">
        <f t="shared" si="3"/>
        <v>0</v>
      </c>
      <c r="AL38" s="130">
        <f t="shared" si="4"/>
        <v>0</v>
      </c>
      <c r="AM38" s="153">
        <f t="shared" si="5"/>
        <v>0</v>
      </c>
      <c r="AN38" s="153">
        <f t="shared" si="5"/>
        <v>0</v>
      </c>
      <c r="AO38" s="1">
        <f t="shared" si="5"/>
        <v>0</v>
      </c>
    </row>
    <row r="39" spans="1:41" ht="15" hidden="1" x14ac:dyDescent="0.3">
      <c r="A39" s="136"/>
      <c r="B39" s="123"/>
      <c r="C39" s="124"/>
      <c r="D39" s="125"/>
      <c r="E39" s="126"/>
      <c r="F39" s="127"/>
      <c r="G39" s="127">
        <v>0</v>
      </c>
      <c r="H39" s="127">
        <v>0</v>
      </c>
      <c r="I39" s="126"/>
      <c r="J39" s="125"/>
      <c r="K39" s="125"/>
      <c r="L39" s="125"/>
      <c r="M39" s="126"/>
      <c r="N39" s="125"/>
      <c r="O39" s="126"/>
      <c r="P39" s="128"/>
      <c r="Q39" s="126"/>
      <c r="R39" s="129">
        <f t="shared" si="7"/>
        <v>0</v>
      </c>
      <c r="S39" s="129">
        <f t="shared" si="6"/>
        <v>0</v>
      </c>
      <c r="T39" s="129">
        <f t="shared" si="6"/>
        <v>0</v>
      </c>
      <c r="U39" s="129">
        <f>SUM(R39:T39)+'[1]Frac II (T2) '!U39</f>
        <v>0</v>
      </c>
      <c r="W39" s="1"/>
      <c r="X39" s="1"/>
      <c r="Y39" s="1"/>
      <c r="Z39" s="1"/>
      <c r="AA39" s="1"/>
      <c r="AB39" s="1"/>
      <c r="AD39" s="1"/>
      <c r="AG39" s="1"/>
      <c r="AJ39" s="130">
        <f t="shared" si="2"/>
        <v>0</v>
      </c>
      <c r="AK39" s="130">
        <f t="shared" si="3"/>
        <v>0</v>
      </c>
      <c r="AL39" s="130">
        <f t="shared" si="4"/>
        <v>0</v>
      </c>
      <c r="AM39" s="153">
        <f t="shared" si="5"/>
        <v>0</v>
      </c>
      <c r="AN39" s="153">
        <f t="shared" si="5"/>
        <v>0</v>
      </c>
      <c r="AO39" s="1">
        <f t="shared" si="5"/>
        <v>0</v>
      </c>
    </row>
    <row r="40" spans="1:41" ht="15" hidden="1" x14ac:dyDescent="0.3">
      <c r="A40" s="125"/>
      <c r="B40" s="137"/>
      <c r="C40" s="124"/>
      <c r="D40" s="125"/>
      <c r="E40" s="138"/>
      <c r="F40" s="127"/>
      <c r="G40" s="127">
        <v>0</v>
      </c>
      <c r="H40" s="127">
        <v>0</v>
      </c>
      <c r="I40" s="138"/>
      <c r="J40" s="125"/>
      <c r="K40" s="125"/>
      <c r="L40" s="125"/>
      <c r="M40" s="138"/>
      <c r="N40" s="125"/>
      <c r="O40" s="138"/>
      <c r="P40" s="128"/>
      <c r="Q40" s="138"/>
      <c r="R40" s="129">
        <f t="shared" si="7"/>
        <v>0</v>
      </c>
      <c r="S40" s="129">
        <f t="shared" si="6"/>
        <v>0</v>
      </c>
      <c r="T40" s="129">
        <f t="shared" si="6"/>
        <v>0</v>
      </c>
      <c r="U40" s="129">
        <f>SUM(R40:T40)+'[1]Frac II (T2) '!U40</f>
        <v>0</v>
      </c>
      <c r="V40" s="28"/>
      <c r="W40" s="1"/>
      <c r="X40" s="1"/>
      <c r="Y40" s="139"/>
      <c r="Z40" s="139"/>
      <c r="AA40" s="1"/>
      <c r="AB40" s="1"/>
      <c r="AD40" s="1"/>
      <c r="AG40" s="1"/>
      <c r="AJ40" s="130">
        <f t="shared" si="2"/>
        <v>0</v>
      </c>
      <c r="AK40" s="130">
        <f t="shared" si="3"/>
        <v>0</v>
      </c>
      <c r="AL40" s="130">
        <f t="shared" si="4"/>
        <v>0</v>
      </c>
      <c r="AM40" s="153">
        <f t="shared" si="5"/>
        <v>0</v>
      </c>
      <c r="AN40" s="153">
        <f t="shared" si="5"/>
        <v>0</v>
      </c>
      <c r="AO40" s="1">
        <f t="shared" si="5"/>
        <v>0</v>
      </c>
    </row>
    <row r="41" spans="1:41" ht="15" hidden="1" x14ac:dyDescent="0.3">
      <c r="A41" s="125"/>
      <c r="B41" s="123"/>
      <c r="C41" s="124"/>
      <c r="D41" s="125"/>
      <c r="E41" s="138"/>
      <c r="F41" s="127"/>
      <c r="G41" s="127">
        <v>0</v>
      </c>
      <c r="H41" s="127">
        <v>0</v>
      </c>
      <c r="I41" s="138"/>
      <c r="J41" s="140"/>
      <c r="K41" s="140"/>
      <c r="L41" s="140"/>
      <c r="M41" s="138"/>
      <c r="N41" s="125"/>
      <c r="O41" s="138"/>
      <c r="P41" s="128"/>
      <c r="Q41" s="138"/>
      <c r="R41" s="129">
        <f t="shared" si="7"/>
        <v>0</v>
      </c>
      <c r="S41" s="129">
        <f t="shared" si="6"/>
        <v>0</v>
      </c>
      <c r="T41" s="129">
        <f t="shared" si="6"/>
        <v>0</v>
      </c>
      <c r="U41" s="129">
        <f>SUM(R41:T41)+'[1]Frac II (T2) '!U41</f>
        <v>0</v>
      </c>
      <c r="W41" s="1"/>
      <c r="X41" s="1"/>
      <c r="Y41" s="139"/>
      <c r="Z41" s="139"/>
      <c r="AA41" s="1"/>
      <c r="AB41" s="1"/>
      <c r="AD41" s="1"/>
      <c r="AG41" s="1"/>
      <c r="AJ41" s="130">
        <f t="shared" si="2"/>
        <v>0</v>
      </c>
      <c r="AK41" s="130">
        <f t="shared" si="3"/>
        <v>0</v>
      </c>
      <c r="AL41" s="130">
        <f t="shared" si="4"/>
        <v>0</v>
      </c>
      <c r="AM41" s="153">
        <f t="shared" si="5"/>
        <v>0</v>
      </c>
      <c r="AN41" s="153">
        <f t="shared" si="5"/>
        <v>0</v>
      </c>
      <c r="AO41" s="1">
        <f t="shared" si="5"/>
        <v>0</v>
      </c>
    </row>
    <row r="42" spans="1:41" ht="15" hidden="1" x14ac:dyDescent="0.3">
      <c r="A42" s="125"/>
      <c r="B42" s="123"/>
      <c r="C42" s="124"/>
      <c r="D42" s="125"/>
      <c r="E42" s="138"/>
      <c r="F42" s="127"/>
      <c r="G42" s="127">
        <v>0</v>
      </c>
      <c r="H42" s="127">
        <v>0</v>
      </c>
      <c r="I42" s="138"/>
      <c r="J42" s="140"/>
      <c r="K42" s="140"/>
      <c r="L42" s="140"/>
      <c r="M42" s="138"/>
      <c r="N42" s="125"/>
      <c r="O42" s="138"/>
      <c r="P42" s="128"/>
      <c r="Q42" s="138"/>
      <c r="R42" s="129">
        <f t="shared" si="7"/>
        <v>0</v>
      </c>
      <c r="S42" s="129">
        <f t="shared" si="6"/>
        <v>0</v>
      </c>
      <c r="T42" s="129">
        <f t="shared" si="6"/>
        <v>0</v>
      </c>
      <c r="U42" s="129">
        <f>SUM(R42:T42)+'[1]Frac II (T2) '!U42</f>
        <v>0</v>
      </c>
      <c r="W42" s="1"/>
      <c r="X42" s="1"/>
      <c r="Y42" s="139"/>
      <c r="Z42" s="139"/>
      <c r="AA42" s="1"/>
      <c r="AB42" s="1"/>
      <c r="AD42" s="1"/>
      <c r="AG42" s="1"/>
      <c r="AJ42" s="130">
        <f t="shared" si="2"/>
        <v>0</v>
      </c>
      <c r="AK42" s="130">
        <f t="shared" si="3"/>
        <v>0</v>
      </c>
      <c r="AL42" s="130">
        <f t="shared" si="4"/>
        <v>0</v>
      </c>
      <c r="AM42" s="153">
        <f t="shared" si="5"/>
        <v>0</v>
      </c>
      <c r="AN42" s="153">
        <f t="shared" si="5"/>
        <v>0</v>
      </c>
      <c r="AO42" s="1">
        <f t="shared" si="5"/>
        <v>0</v>
      </c>
    </row>
    <row r="43" spans="1:41" ht="15" hidden="1" x14ac:dyDescent="0.3">
      <c r="A43" s="125"/>
      <c r="B43" s="123"/>
      <c r="C43" s="141"/>
      <c r="D43" s="125"/>
      <c r="E43" s="138"/>
      <c r="F43" s="127"/>
      <c r="G43" s="127">
        <v>0</v>
      </c>
      <c r="H43" s="127">
        <v>0</v>
      </c>
      <c r="I43" s="138"/>
      <c r="J43" s="140"/>
      <c r="K43" s="140"/>
      <c r="L43" s="140"/>
      <c r="M43" s="138"/>
      <c r="N43" s="125"/>
      <c r="O43" s="138"/>
      <c r="P43" s="128"/>
      <c r="Q43" s="138"/>
      <c r="R43" s="129">
        <f t="shared" si="7"/>
        <v>0</v>
      </c>
      <c r="S43" s="129">
        <f t="shared" si="6"/>
        <v>0</v>
      </c>
      <c r="T43" s="129">
        <f t="shared" si="6"/>
        <v>0</v>
      </c>
      <c r="U43" s="129">
        <f>SUM(R43:T43)+'[1]Frac II (T2) '!U43</f>
        <v>0</v>
      </c>
      <c r="W43" s="1"/>
      <c r="X43" s="1"/>
      <c r="Y43" s="139"/>
      <c r="Z43" s="139"/>
      <c r="AA43" s="1"/>
      <c r="AB43" s="1"/>
      <c r="AD43" s="1"/>
      <c r="AG43" s="1"/>
      <c r="AJ43" s="130">
        <f t="shared" si="2"/>
        <v>0</v>
      </c>
      <c r="AK43" s="130">
        <f t="shared" si="3"/>
        <v>0</v>
      </c>
      <c r="AL43" s="130">
        <f t="shared" si="4"/>
        <v>0</v>
      </c>
      <c r="AM43" s="153">
        <f t="shared" si="5"/>
        <v>0</v>
      </c>
      <c r="AN43" s="153">
        <f t="shared" si="5"/>
        <v>0</v>
      </c>
      <c r="AO43" s="1">
        <f t="shared" si="5"/>
        <v>0</v>
      </c>
    </row>
    <row r="44" spans="1:41" ht="15" hidden="1" x14ac:dyDescent="0.3">
      <c r="A44" s="125"/>
      <c r="B44" s="142"/>
      <c r="C44" s="141"/>
      <c r="D44" s="125"/>
      <c r="E44" s="138"/>
      <c r="F44" s="127"/>
      <c r="G44" s="127">
        <v>0</v>
      </c>
      <c r="H44" s="127">
        <v>0</v>
      </c>
      <c r="I44" s="138"/>
      <c r="J44" s="140"/>
      <c r="K44" s="140"/>
      <c r="L44" s="140"/>
      <c r="M44" s="138"/>
      <c r="N44" s="125"/>
      <c r="O44" s="138"/>
      <c r="P44" s="128"/>
      <c r="Q44" s="138"/>
      <c r="R44" s="129">
        <f t="shared" si="7"/>
        <v>0</v>
      </c>
      <c r="S44" s="129">
        <f t="shared" si="6"/>
        <v>0</v>
      </c>
      <c r="T44" s="129">
        <f t="shared" si="6"/>
        <v>0</v>
      </c>
      <c r="U44" s="129">
        <f>SUM(R44:T44)+'[1]Frac II (T2) '!U44</f>
        <v>0</v>
      </c>
      <c r="W44" s="1"/>
      <c r="X44" s="1"/>
      <c r="Y44" s="139"/>
      <c r="Z44" s="139"/>
      <c r="AA44" s="1"/>
      <c r="AB44" s="1"/>
      <c r="AD44" s="1"/>
      <c r="AG44" s="1"/>
      <c r="AJ44" s="130">
        <f t="shared" si="2"/>
        <v>0</v>
      </c>
      <c r="AK44" s="130">
        <f t="shared" si="3"/>
        <v>0</v>
      </c>
      <c r="AL44" s="130">
        <f t="shared" si="4"/>
        <v>0</v>
      </c>
      <c r="AM44" s="153">
        <f t="shared" si="5"/>
        <v>0</v>
      </c>
      <c r="AN44" s="153">
        <f t="shared" si="5"/>
        <v>0</v>
      </c>
      <c r="AO44" s="1">
        <f t="shared" si="5"/>
        <v>0</v>
      </c>
    </row>
    <row r="45" spans="1:41" ht="15" hidden="1" x14ac:dyDescent="0.3">
      <c r="A45" s="125"/>
      <c r="B45" s="142"/>
      <c r="C45" s="124"/>
      <c r="D45" s="125"/>
      <c r="E45" s="138"/>
      <c r="F45" s="127"/>
      <c r="G45" s="127">
        <v>0</v>
      </c>
      <c r="H45" s="127">
        <v>0</v>
      </c>
      <c r="I45" s="138"/>
      <c r="J45" s="140"/>
      <c r="K45" s="140"/>
      <c r="L45" s="140"/>
      <c r="M45" s="138"/>
      <c r="N45" s="125"/>
      <c r="O45" s="138"/>
      <c r="P45" s="128"/>
      <c r="Q45" s="138"/>
      <c r="R45" s="129">
        <f t="shared" si="7"/>
        <v>0</v>
      </c>
      <c r="S45" s="129">
        <f t="shared" si="6"/>
        <v>0</v>
      </c>
      <c r="T45" s="129">
        <f t="shared" si="6"/>
        <v>0</v>
      </c>
      <c r="U45" s="129">
        <f>SUM(R45:T45)+'[1]Frac II (T2) '!U45</f>
        <v>0</v>
      </c>
      <c r="W45" s="1"/>
      <c r="X45" s="1"/>
      <c r="Y45" s="139"/>
      <c r="Z45" s="139"/>
      <c r="AA45" s="1"/>
      <c r="AB45" s="1"/>
      <c r="AD45" s="1"/>
      <c r="AG45" s="1"/>
      <c r="AJ45" s="130">
        <f t="shared" si="2"/>
        <v>0</v>
      </c>
      <c r="AK45" s="130">
        <f t="shared" si="3"/>
        <v>0</v>
      </c>
      <c r="AL45" s="130">
        <f t="shared" si="4"/>
        <v>0</v>
      </c>
      <c r="AM45" s="153">
        <f t="shared" si="5"/>
        <v>0</v>
      </c>
      <c r="AN45" s="153">
        <f t="shared" si="5"/>
        <v>0</v>
      </c>
      <c r="AO45" s="1">
        <f t="shared" si="5"/>
        <v>0</v>
      </c>
    </row>
    <row r="46" spans="1:41" ht="15" hidden="1" x14ac:dyDescent="0.3">
      <c r="A46" s="125"/>
      <c r="B46" s="123"/>
      <c r="C46" s="124"/>
      <c r="D46" s="125"/>
      <c r="E46" s="138"/>
      <c r="F46" s="127"/>
      <c r="G46" s="127">
        <v>0</v>
      </c>
      <c r="H46" s="127">
        <v>0</v>
      </c>
      <c r="I46" s="138"/>
      <c r="J46" s="140"/>
      <c r="K46" s="140"/>
      <c r="L46" s="140"/>
      <c r="M46" s="138"/>
      <c r="N46" s="125"/>
      <c r="O46" s="138"/>
      <c r="P46" s="128"/>
      <c r="Q46" s="138"/>
      <c r="R46" s="129">
        <f t="shared" si="7"/>
        <v>0</v>
      </c>
      <c r="S46" s="129">
        <f t="shared" si="6"/>
        <v>0</v>
      </c>
      <c r="T46" s="129">
        <f t="shared" si="6"/>
        <v>0</v>
      </c>
      <c r="U46" s="129">
        <f>SUM(R46:T46)+'[1]Frac II (T2) '!U46</f>
        <v>0</v>
      </c>
      <c r="W46" s="1"/>
      <c r="X46" s="1"/>
      <c r="Y46" s="139"/>
      <c r="Z46" s="139"/>
      <c r="AA46" s="1"/>
      <c r="AB46" s="1"/>
      <c r="AD46" s="1"/>
      <c r="AG46" s="1"/>
      <c r="AJ46" s="130">
        <f t="shared" si="2"/>
        <v>0</v>
      </c>
      <c r="AK46" s="130">
        <f t="shared" si="3"/>
        <v>0</v>
      </c>
      <c r="AL46" s="130">
        <f t="shared" si="4"/>
        <v>0</v>
      </c>
      <c r="AM46" s="153">
        <f t="shared" si="5"/>
        <v>0</v>
      </c>
      <c r="AN46" s="153">
        <f t="shared" si="5"/>
        <v>0</v>
      </c>
      <c r="AO46" s="1">
        <f t="shared" si="5"/>
        <v>0</v>
      </c>
    </row>
    <row r="47" spans="1:41" ht="15" hidden="1" x14ac:dyDescent="0.3">
      <c r="A47" s="125"/>
      <c r="B47" s="123"/>
      <c r="C47" s="124"/>
      <c r="D47" s="125"/>
      <c r="E47" s="138"/>
      <c r="F47" s="127"/>
      <c r="G47" s="127">
        <v>0</v>
      </c>
      <c r="H47" s="127">
        <v>0</v>
      </c>
      <c r="I47" s="138"/>
      <c r="J47" s="125"/>
      <c r="K47" s="125"/>
      <c r="L47" s="125"/>
      <c r="M47" s="138"/>
      <c r="N47" s="125"/>
      <c r="O47" s="138"/>
      <c r="P47" s="128"/>
      <c r="Q47" s="138"/>
      <c r="R47" s="129">
        <f t="shared" si="7"/>
        <v>0</v>
      </c>
      <c r="S47" s="129">
        <f t="shared" si="6"/>
        <v>0</v>
      </c>
      <c r="T47" s="129">
        <f t="shared" si="6"/>
        <v>0</v>
      </c>
      <c r="U47" s="129">
        <f>SUM(R47:T47)+'[1]Frac II (T2) '!U47</f>
        <v>0</v>
      </c>
      <c r="W47" s="1"/>
      <c r="X47" s="1"/>
      <c r="Y47" s="139"/>
      <c r="Z47" s="139"/>
      <c r="AA47" s="1"/>
      <c r="AB47" s="1"/>
      <c r="AD47" s="1"/>
      <c r="AG47" s="1"/>
      <c r="AJ47" s="130">
        <f t="shared" si="2"/>
        <v>0</v>
      </c>
      <c r="AK47" s="130">
        <f t="shared" si="3"/>
        <v>0</v>
      </c>
      <c r="AL47" s="130">
        <f t="shared" si="4"/>
        <v>0</v>
      </c>
      <c r="AM47" s="153">
        <f t="shared" si="5"/>
        <v>0</v>
      </c>
      <c r="AN47" s="153">
        <f t="shared" si="5"/>
        <v>0</v>
      </c>
      <c r="AO47" s="1">
        <f t="shared" si="5"/>
        <v>0</v>
      </c>
    </row>
    <row r="48" spans="1:41" ht="15" hidden="1" x14ac:dyDescent="0.3">
      <c r="A48" s="125"/>
      <c r="B48" s="123"/>
      <c r="C48" s="124"/>
      <c r="D48" s="125"/>
      <c r="E48" s="138"/>
      <c r="F48" s="127"/>
      <c r="G48" s="127">
        <v>0</v>
      </c>
      <c r="H48" s="127">
        <v>0</v>
      </c>
      <c r="I48" s="138"/>
      <c r="J48" s="125"/>
      <c r="K48" s="125"/>
      <c r="L48" s="125"/>
      <c r="M48" s="138"/>
      <c r="N48" s="125"/>
      <c r="O48" s="138"/>
      <c r="P48" s="128"/>
      <c r="Q48" s="138"/>
      <c r="R48" s="129">
        <f t="shared" si="7"/>
        <v>0</v>
      </c>
      <c r="S48" s="129">
        <f t="shared" si="6"/>
        <v>0</v>
      </c>
      <c r="T48" s="129">
        <f t="shared" si="6"/>
        <v>0</v>
      </c>
      <c r="U48" s="129">
        <f>SUM(R48:T48)+'[1]Frac II (T2) '!U48</f>
        <v>0</v>
      </c>
      <c r="W48" s="1"/>
      <c r="X48" s="1"/>
      <c r="Y48" s="139"/>
      <c r="Z48" s="139"/>
      <c r="AA48" s="1"/>
      <c r="AB48" s="1"/>
      <c r="AD48" s="1"/>
      <c r="AG48" s="1"/>
      <c r="AJ48" s="130">
        <f t="shared" si="2"/>
        <v>0</v>
      </c>
      <c r="AK48" s="130">
        <f t="shared" si="3"/>
        <v>0</v>
      </c>
      <c r="AL48" s="130">
        <f t="shared" si="4"/>
        <v>0</v>
      </c>
      <c r="AM48" s="153">
        <f t="shared" si="5"/>
        <v>0</v>
      </c>
      <c r="AN48" s="153">
        <f t="shared" si="5"/>
        <v>0</v>
      </c>
      <c r="AO48" s="1">
        <f t="shared" si="5"/>
        <v>0</v>
      </c>
    </row>
    <row r="49" spans="1:41" ht="15" hidden="1" x14ac:dyDescent="0.3">
      <c r="A49" s="125"/>
      <c r="B49" s="123"/>
      <c r="C49" s="124"/>
      <c r="D49" s="125"/>
      <c r="E49" s="138"/>
      <c r="F49" s="127"/>
      <c r="G49" s="127">
        <v>0</v>
      </c>
      <c r="H49" s="127">
        <v>0</v>
      </c>
      <c r="I49" s="138"/>
      <c r="J49" s="140"/>
      <c r="K49" s="140"/>
      <c r="L49" s="140"/>
      <c r="M49" s="138"/>
      <c r="N49" s="125"/>
      <c r="O49" s="138"/>
      <c r="P49" s="128"/>
      <c r="Q49" s="138"/>
      <c r="R49" s="129">
        <f t="shared" si="7"/>
        <v>0</v>
      </c>
      <c r="S49" s="129">
        <f t="shared" si="6"/>
        <v>0</v>
      </c>
      <c r="T49" s="129">
        <f t="shared" si="6"/>
        <v>0</v>
      </c>
      <c r="U49" s="129">
        <f>SUM(R49:T49)+'[1]Frac II (T2) '!U49</f>
        <v>0</v>
      </c>
      <c r="W49" s="1"/>
      <c r="X49" s="1"/>
      <c r="Y49" s="139"/>
      <c r="Z49" s="139"/>
      <c r="AA49" s="1"/>
      <c r="AB49" s="1"/>
      <c r="AD49" s="1"/>
      <c r="AG49" s="1"/>
      <c r="AJ49" s="130">
        <f t="shared" si="2"/>
        <v>0</v>
      </c>
      <c r="AK49" s="130">
        <f t="shared" si="3"/>
        <v>0</v>
      </c>
      <c r="AL49" s="130">
        <f t="shared" si="4"/>
        <v>0</v>
      </c>
      <c r="AM49" s="153">
        <f t="shared" si="5"/>
        <v>0</v>
      </c>
      <c r="AN49" s="153">
        <f t="shared" si="5"/>
        <v>0</v>
      </c>
      <c r="AO49" s="1">
        <f t="shared" si="5"/>
        <v>0</v>
      </c>
    </row>
    <row r="50" spans="1:41" ht="15" hidden="1" x14ac:dyDescent="0.3">
      <c r="A50" s="125"/>
      <c r="B50" s="123"/>
      <c r="C50" s="124"/>
      <c r="D50" s="125"/>
      <c r="E50" s="138"/>
      <c r="F50" s="127"/>
      <c r="G50" s="127">
        <v>0</v>
      </c>
      <c r="H50" s="127">
        <v>0</v>
      </c>
      <c r="I50" s="138"/>
      <c r="J50" s="125"/>
      <c r="K50" s="125"/>
      <c r="L50" s="125"/>
      <c r="M50" s="138"/>
      <c r="N50" s="125"/>
      <c r="O50" s="138"/>
      <c r="P50" s="128"/>
      <c r="Q50" s="138"/>
      <c r="R50" s="129">
        <f t="shared" si="7"/>
        <v>0</v>
      </c>
      <c r="S50" s="129">
        <f t="shared" si="6"/>
        <v>0</v>
      </c>
      <c r="T50" s="129">
        <f t="shared" si="6"/>
        <v>0</v>
      </c>
      <c r="U50" s="129">
        <f>SUM(R50:T50)+'[1]Frac II (T2) '!U50</f>
        <v>0</v>
      </c>
      <c r="W50" s="1"/>
      <c r="X50" s="1"/>
      <c r="Y50" s="139"/>
      <c r="Z50" s="139"/>
      <c r="AA50" s="1"/>
      <c r="AB50" s="1"/>
      <c r="AD50" s="1"/>
      <c r="AG50" s="1"/>
      <c r="AJ50" s="130">
        <f t="shared" si="2"/>
        <v>0</v>
      </c>
      <c r="AK50" s="130">
        <f t="shared" si="3"/>
        <v>0</v>
      </c>
      <c r="AL50" s="130">
        <f t="shared" si="4"/>
        <v>0</v>
      </c>
      <c r="AM50" s="153">
        <f t="shared" si="5"/>
        <v>0</v>
      </c>
      <c r="AN50" s="153">
        <f t="shared" si="5"/>
        <v>0</v>
      </c>
      <c r="AO50" s="1">
        <f t="shared" si="5"/>
        <v>0</v>
      </c>
    </row>
    <row r="51" spans="1:41" ht="15" hidden="1" x14ac:dyDescent="0.3">
      <c r="A51" s="125"/>
      <c r="B51" s="123"/>
      <c r="C51" s="124"/>
      <c r="D51" s="125"/>
      <c r="E51" s="138"/>
      <c r="F51" s="127"/>
      <c r="G51" s="127">
        <v>0</v>
      </c>
      <c r="H51" s="127">
        <v>0</v>
      </c>
      <c r="I51" s="138"/>
      <c r="J51" s="125"/>
      <c r="K51" s="125"/>
      <c r="L51" s="125"/>
      <c r="M51" s="138"/>
      <c r="N51" s="125"/>
      <c r="O51" s="138"/>
      <c r="P51" s="128"/>
      <c r="Q51" s="138"/>
      <c r="R51" s="129">
        <f t="shared" si="7"/>
        <v>0</v>
      </c>
      <c r="S51" s="129">
        <f t="shared" si="6"/>
        <v>0</v>
      </c>
      <c r="T51" s="129">
        <f t="shared" si="6"/>
        <v>0</v>
      </c>
      <c r="U51" s="129">
        <f>SUM(R51:T51)+'[1]Frac II (T2) '!U51</f>
        <v>0</v>
      </c>
      <c r="W51" s="1"/>
      <c r="X51" s="1"/>
      <c r="Y51" s="139"/>
      <c r="Z51" s="139"/>
      <c r="AA51" s="1"/>
      <c r="AB51" s="1"/>
      <c r="AD51" s="1"/>
      <c r="AG51" s="1"/>
      <c r="AJ51" s="130">
        <f t="shared" si="2"/>
        <v>0</v>
      </c>
      <c r="AK51" s="130">
        <f t="shared" si="3"/>
        <v>0</v>
      </c>
      <c r="AL51" s="130">
        <f t="shared" si="4"/>
        <v>0</v>
      </c>
      <c r="AM51" s="153">
        <f t="shared" si="5"/>
        <v>0</v>
      </c>
      <c r="AN51" s="153">
        <f t="shared" si="5"/>
        <v>0</v>
      </c>
      <c r="AO51" s="1">
        <f t="shared" si="5"/>
        <v>0</v>
      </c>
    </row>
    <row r="52" spans="1:41" ht="15" hidden="1" x14ac:dyDescent="0.3">
      <c r="A52" s="125"/>
      <c r="B52" s="123"/>
      <c r="C52" s="138"/>
      <c r="D52" s="125"/>
      <c r="E52" s="138"/>
      <c r="F52" s="127"/>
      <c r="G52" s="127">
        <v>0</v>
      </c>
      <c r="H52" s="127">
        <v>0</v>
      </c>
      <c r="I52" s="138"/>
      <c r="J52" s="125"/>
      <c r="K52" s="125"/>
      <c r="L52" s="125"/>
      <c r="M52" s="138"/>
      <c r="N52" s="125"/>
      <c r="O52" s="138"/>
      <c r="P52" s="128"/>
      <c r="Q52" s="138"/>
      <c r="R52" s="129">
        <f t="shared" si="7"/>
        <v>0</v>
      </c>
      <c r="S52" s="129">
        <f t="shared" si="6"/>
        <v>0</v>
      </c>
      <c r="T52" s="129">
        <f t="shared" si="6"/>
        <v>0</v>
      </c>
      <c r="U52" s="129">
        <f>SUM(R52:T52)+'[1]Frac II (T2) '!U52</f>
        <v>0</v>
      </c>
      <c r="W52" s="1"/>
      <c r="X52" s="1"/>
      <c r="Y52" s="139"/>
      <c r="Z52" s="139"/>
      <c r="AA52" s="1"/>
      <c r="AB52" s="1"/>
      <c r="AD52" s="1"/>
      <c r="AG52" s="1"/>
      <c r="AJ52" s="130">
        <f t="shared" si="2"/>
        <v>0</v>
      </c>
      <c r="AK52" s="130">
        <f t="shared" si="3"/>
        <v>0</v>
      </c>
      <c r="AL52" s="130">
        <f t="shared" si="4"/>
        <v>0</v>
      </c>
      <c r="AM52" s="153">
        <f t="shared" si="5"/>
        <v>0</v>
      </c>
      <c r="AN52" s="153">
        <f t="shared" si="5"/>
        <v>0</v>
      </c>
      <c r="AO52" s="1">
        <f t="shared" si="5"/>
        <v>0</v>
      </c>
    </row>
    <row r="53" spans="1:41" ht="15" hidden="1" x14ac:dyDescent="0.3">
      <c r="A53" s="125"/>
      <c r="B53" s="142"/>
      <c r="C53" s="138"/>
      <c r="D53" s="125"/>
      <c r="E53" s="138"/>
      <c r="F53" s="127"/>
      <c r="G53" s="127">
        <v>0</v>
      </c>
      <c r="H53" s="127">
        <v>0</v>
      </c>
      <c r="I53" s="138"/>
      <c r="J53" s="125"/>
      <c r="K53" s="125"/>
      <c r="L53" s="125"/>
      <c r="M53" s="138"/>
      <c r="N53" s="125"/>
      <c r="O53" s="138"/>
      <c r="P53" s="128"/>
      <c r="Q53" s="138"/>
      <c r="R53" s="129">
        <f t="shared" si="7"/>
        <v>0</v>
      </c>
      <c r="S53" s="129">
        <f t="shared" si="6"/>
        <v>0</v>
      </c>
      <c r="T53" s="129">
        <f t="shared" si="6"/>
        <v>0</v>
      </c>
      <c r="U53" s="129">
        <f>SUM(R53:T53)+'[1]Frac II (T2) '!U53</f>
        <v>0</v>
      </c>
      <c r="W53" s="1"/>
      <c r="X53" s="1"/>
      <c r="Y53" s="139"/>
      <c r="Z53" s="139"/>
      <c r="AA53" s="1"/>
      <c r="AB53" s="1"/>
      <c r="AD53" s="1"/>
      <c r="AG53" s="1"/>
      <c r="AJ53" s="130">
        <f t="shared" si="2"/>
        <v>0</v>
      </c>
      <c r="AK53" s="130">
        <f t="shared" si="3"/>
        <v>0</v>
      </c>
      <c r="AL53" s="130">
        <f t="shared" si="4"/>
        <v>0</v>
      </c>
      <c r="AM53" s="153">
        <f t="shared" si="5"/>
        <v>0</v>
      </c>
      <c r="AN53" s="153">
        <f t="shared" si="5"/>
        <v>0</v>
      </c>
      <c r="AO53" s="1">
        <f t="shared" si="5"/>
        <v>0</v>
      </c>
    </row>
    <row r="54" spans="1:41" ht="15" hidden="1" x14ac:dyDescent="0.3">
      <c r="A54" s="125"/>
      <c r="B54" s="123"/>
      <c r="C54" s="138"/>
      <c r="D54" s="125"/>
      <c r="E54" s="138"/>
      <c r="F54" s="127"/>
      <c r="G54" s="127">
        <v>0</v>
      </c>
      <c r="H54" s="127">
        <v>0</v>
      </c>
      <c r="I54" s="138"/>
      <c r="J54" s="125"/>
      <c r="K54" s="125"/>
      <c r="L54" s="125"/>
      <c r="M54" s="138"/>
      <c r="N54" s="125"/>
      <c r="O54" s="138"/>
      <c r="P54" s="128"/>
      <c r="Q54" s="138"/>
      <c r="R54" s="129">
        <f t="shared" si="7"/>
        <v>0</v>
      </c>
      <c r="S54" s="129">
        <f t="shared" si="6"/>
        <v>0</v>
      </c>
      <c r="T54" s="129">
        <f t="shared" si="6"/>
        <v>0</v>
      </c>
      <c r="U54" s="129">
        <f>SUM(R54:T54)+'[1]Frac II (T2) '!U54</f>
        <v>0</v>
      </c>
      <c r="W54" s="1"/>
      <c r="X54" s="1"/>
      <c r="Y54" s="139"/>
      <c r="Z54" s="139"/>
      <c r="AA54" s="1"/>
      <c r="AB54" s="1"/>
      <c r="AD54" s="1"/>
      <c r="AG54" s="1"/>
      <c r="AJ54" s="130">
        <f t="shared" si="2"/>
        <v>0</v>
      </c>
      <c r="AK54" s="130">
        <f t="shared" si="3"/>
        <v>0</v>
      </c>
      <c r="AL54" s="130">
        <f t="shared" si="4"/>
        <v>0</v>
      </c>
      <c r="AM54" s="153">
        <f t="shared" si="5"/>
        <v>0</v>
      </c>
      <c r="AN54" s="153">
        <f t="shared" si="5"/>
        <v>0</v>
      </c>
      <c r="AO54" s="1">
        <f t="shared" si="5"/>
        <v>0</v>
      </c>
    </row>
    <row r="55" spans="1:41" ht="15" hidden="1" x14ac:dyDescent="0.3">
      <c r="A55" s="125"/>
      <c r="B55" s="123"/>
      <c r="C55" s="138"/>
      <c r="D55" s="125"/>
      <c r="E55" s="138"/>
      <c r="F55" s="127"/>
      <c r="G55" s="127">
        <v>0</v>
      </c>
      <c r="H55" s="127">
        <v>0</v>
      </c>
      <c r="I55" s="138"/>
      <c r="J55" s="125"/>
      <c r="K55" s="125"/>
      <c r="L55" s="125"/>
      <c r="M55" s="138"/>
      <c r="N55" s="125"/>
      <c r="O55" s="138"/>
      <c r="P55" s="128"/>
      <c r="Q55" s="138"/>
      <c r="R55" s="129">
        <f t="shared" si="7"/>
        <v>0</v>
      </c>
      <c r="S55" s="129">
        <f t="shared" si="6"/>
        <v>0</v>
      </c>
      <c r="T55" s="129">
        <f t="shared" si="6"/>
        <v>0</v>
      </c>
      <c r="U55" s="129">
        <f>SUM(R55:T55)+'[1]Frac II (T2) '!U55</f>
        <v>0</v>
      </c>
      <c r="W55" s="1"/>
      <c r="X55" s="1"/>
      <c r="Y55" s="139"/>
      <c r="Z55" s="139"/>
      <c r="AA55" s="1"/>
      <c r="AB55" s="1"/>
      <c r="AD55" s="1"/>
      <c r="AG55" s="1"/>
      <c r="AJ55" s="130">
        <f t="shared" si="2"/>
        <v>0</v>
      </c>
      <c r="AK55" s="130">
        <f t="shared" si="3"/>
        <v>0</v>
      </c>
      <c r="AL55" s="130">
        <f t="shared" si="4"/>
        <v>0</v>
      </c>
      <c r="AM55" s="153">
        <f t="shared" si="5"/>
        <v>0</v>
      </c>
      <c r="AN55" s="153">
        <f t="shared" si="5"/>
        <v>0</v>
      </c>
      <c r="AO55" s="1">
        <f t="shared" si="5"/>
        <v>0</v>
      </c>
    </row>
    <row r="56" spans="1:41" ht="15" hidden="1" x14ac:dyDescent="0.3">
      <c r="A56" s="125"/>
      <c r="B56" s="142"/>
      <c r="C56" s="138"/>
      <c r="D56" s="125"/>
      <c r="E56" s="138"/>
      <c r="F56" s="127"/>
      <c r="G56" s="127">
        <v>0</v>
      </c>
      <c r="H56" s="127">
        <v>0</v>
      </c>
      <c r="I56" s="138"/>
      <c r="J56" s="125"/>
      <c r="K56" s="125"/>
      <c r="L56" s="125"/>
      <c r="M56" s="138"/>
      <c r="N56" s="125"/>
      <c r="O56" s="138"/>
      <c r="P56" s="128"/>
      <c r="Q56" s="138"/>
      <c r="R56" s="129">
        <f t="shared" si="7"/>
        <v>0</v>
      </c>
      <c r="S56" s="129">
        <f t="shared" si="6"/>
        <v>0</v>
      </c>
      <c r="T56" s="129">
        <f t="shared" si="6"/>
        <v>0</v>
      </c>
      <c r="U56" s="129">
        <f>SUM(R56:T56)+'[1]Frac II (T2) '!U56</f>
        <v>0</v>
      </c>
      <c r="W56" s="1"/>
      <c r="X56" s="1"/>
      <c r="Y56" s="139"/>
      <c r="Z56" s="139"/>
      <c r="AA56" s="1"/>
      <c r="AB56" s="1"/>
      <c r="AD56" s="1"/>
      <c r="AG56" s="1"/>
      <c r="AJ56" s="130">
        <f t="shared" si="2"/>
        <v>0</v>
      </c>
      <c r="AK56" s="130">
        <f t="shared" si="3"/>
        <v>0</v>
      </c>
      <c r="AL56" s="130">
        <f t="shared" si="4"/>
        <v>0</v>
      </c>
      <c r="AM56" s="153">
        <f t="shared" si="5"/>
        <v>0</v>
      </c>
      <c r="AN56" s="153">
        <f t="shared" si="5"/>
        <v>0</v>
      </c>
      <c r="AO56" s="1">
        <f t="shared" si="5"/>
        <v>0</v>
      </c>
    </row>
    <row r="57" spans="1:41" ht="15" hidden="1" x14ac:dyDescent="0.3">
      <c r="A57" s="125"/>
      <c r="B57" s="123"/>
      <c r="C57" s="138"/>
      <c r="D57" s="125"/>
      <c r="E57" s="138"/>
      <c r="F57" s="127"/>
      <c r="G57" s="127">
        <v>0</v>
      </c>
      <c r="H57" s="127">
        <v>0</v>
      </c>
      <c r="I57" s="138"/>
      <c r="J57" s="125"/>
      <c r="K57" s="125"/>
      <c r="L57" s="125"/>
      <c r="M57" s="138"/>
      <c r="N57" s="125"/>
      <c r="O57" s="138"/>
      <c r="P57" s="128"/>
      <c r="Q57" s="138"/>
      <c r="R57" s="129">
        <f t="shared" si="7"/>
        <v>0</v>
      </c>
      <c r="S57" s="129">
        <f t="shared" si="6"/>
        <v>0</v>
      </c>
      <c r="T57" s="129">
        <f t="shared" si="6"/>
        <v>0</v>
      </c>
      <c r="U57" s="129">
        <f>SUM(R57:T57)+'[1]Frac II (T2) '!U57</f>
        <v>0</v>
      </c>
      <c r="W57" s="1"/>
      <c r="X57" s="1"/>
      <c r="Y57" s="139"/>
      <c r="Z57" s="139"/>
      <c r="AA57" s="1"/>
      <c r="AB57" s="1"/>
      <c r="AD57" s="1"/>
      <c r="AG57" s="1"/>
      <c r="AJ57" s="130">
        <f t="shared" si="2"/>
        <v>0</v>
      </c>
      <c r="AK57" s="130">
        <f t="shared" si="3"/>
        <v>0</v>
      </c>
      <c r="AL57" s="130">
        <f t="shared" si="4"/>
        <v>0</v>
      </c>
      <c r="AM57" s="153">
        <f t="shared" si="5"/>
        <v>0</v>
      </c>
      <c r="AN57" s="153">
        <f t="shared" si="5"/>
        <v>0</v>
      </c>
      <c r="AO57" s="1">
        <f t="shared" si="5"/>
        <v>0</v>
      </c>
    </row>
    <row r="58" spans="1:41" ht="15" hidden="1" x14ac:dyDescent="0.3">
      <c r="A58" s="125"/>
      <c r="B58" s="123"/>
      <c r="C58" s="138"/>
      <c r="D58" s="125"/>
      <c r="E58" s="138"/>
      <c r="F58" s="127"/>
      <c r="G58" s="127">
        <v>0</v>
      </c>
      <c r="H58" s="127">
        <v>0</v>
      </c>
      <c r="I58" s="138"/>
      <c r="J58" s="125"/>
      <c r="K58" s="125"/>
      <c r="L58" s="125"/>
      <c r="M58" s="138"/>
      <c r="N58" s="125"/>
      <c r="O58" s="138"/>
      <c r="P58" s="128"/>
      <c r="Q58" s="138"/>
      <c r="R58" s="129">
        <f t="shared" si="7"/>
        <v>0</v>
      </c>
      <c r="S58" s="129">
        <f t="shared" si="6"/>
        <v>0</v>
      </c>
      <c r="T58" s="129">
        <f t="shared" si="6"/>
        <v>0</v>
      </c>
      <c r="U58" s="129">
        <f>SUM(R58:T58)+'[1]Frac II (T2) '!U58</f>
        <v>0</v>
      </c>
      <c r="W58" s="1"/>
      <c r="X58" s="1"/>
      <c r="Y58" s="139"/>
      <c r="Z58" s="139"/>
      <c r="AA58" s="1"/>
      <c r="AB58" s="1"/>
      <c r="AD58" s="1"/>
      <c r="AG58" s="1"/>
      <c r="AJ58" s="130">
        <f t="shared" si="2"/>
        <v>0</v>
      </c>
      <c r="AK58" s="130">
        <f t="shared" si="3"/>
        <v>0</v>
      </c>
      <c r="AL58" s="130">
        <f t="shared" si="4"/>
        <v>0</v>
      </c>
      <c r="AM58" s="153">
        <f t="shared" si="5"/>
        <v>0</v>
      </c>
      <c r="AN58" s="153">
        <f t="shared" si="5"/>
        <v>0</v>
      </c>
      <c r="AO58" s="1">
        <f t="shared" si="5"/>
        <v>0</v>
      </c>
    </row>
    <row r="59" spans="1:41" ht="15" hidden="1" x14ac:dyDescent="0.3">
      <c r="A59" s="125"/>
      <c r="B59" s="123"/>
      <c r="C59" s="138"/>
      <c r="D59" s="125"/>
      <c r="E59" s="138"/>
      <c r="F59" s="127"/>
      <c r="G59" s="127">
        <v>0</v>
      </c>
      <c r="H59" s="127">
        <v>0</v>
      </c>
      <c r="I59" s="138"/>
      <c r="J59" s="125"/>
      <c r="K59" s="125"/>
      <c r="L59" s="125"/>
      <c r="M59" s="138"/>
      <c r="N59" s="125"/>
      <c r="O59" s="138"/>
      <c r="P59" s="128"/>
      <c r="Q59" s="138"/>
      <c r="R59" s="129">
        <f t="shared" si="7"/>
        <v>0</v>
      </c>
      <c r="S59" s="129">
        <f t="shared" si="6"/>
        <v>0</v>
      </c>
      <c r="T59" s="129">
        <f t="shared" si="6"/>
        <v>0</v>
      </c>
      <c r="U59" s="129">
        <f>SUM(R59:T59)+'[1]Frac II (T2) '!U59</f>
        <v>0</v>
      </c>
      <c r="W59" s="1"/>
      <c r="X59" s="1"/>
      <c r="Y59" s="139"/>
      <c r="Z59" s="139"/>
      <c r="AA59" s="1"/>
      <c r="AB59" s="1"/>
      <c r="AD59" s="1"/>
      <c r="AG59" s="1"/>
      <c r="AJ59" s="130">
        <f t="shared" si="2"/>
        <v>0</v>
      </c>
      <c r="AK59" s="130">
        <f t="shared" si="3"/>
        <v>0</v>
      </c>
      <c r="AL59" s="130">
        <f t="shared" si="4"/>
        <v>0</v>
      </c>
      <c r="AM59" s="153">
        <f t="shared" si="5"/>
        <v>0</v>
      </c>
      <c r="AN59" s="153">
        <f t="shared" si="5"/>
        <v>0</v>
      </c>
      <c r="AO59" s="1">
        <f t="shared" si="5"/>
        <v>0</v>
      </c>
    </row>
    <row r="60" spans="1:41" ht="15" hidden="1" x14ac:dyDescent="0.3">
      <c r="A60" s="125"/>
      <c r="B60" s="123"/>
      <c r="C60" s="138"/>
      <c r="D60" s="125"/>
      <c r="E60" s="138"/>
      <c r="F60" s="127"/>
      <c r="G60" s="127">
        <v>0</v>
      </c>
      <c r="H60" s="127">
        <v>0</v>
      </c>
      <c r="I60" s="138"/>
      <c r="J60" s="125"/>
      <c r="K60" s="125"/>
      <c r="L60" s="125"/>
      <c r="M60" s="138"/>
      <c r="N60" s="125"/>
      <c r="O60" s="138"/>
      <c r="P60" s="128"/>
      <c r="Q60" s="138"/>
      <c r="R60" s="129">
        <f t="shared" si="7"/>
        <v>0</v>
      </c>
      <c r="S60" s="129">
        <f t="shared" si="6"/>
        <v>0</v>
      </c>
      <c r="T60" s="129">
        <f t="shared" si="6"/>
        <v>0</v>
      </c>
      <c r="U60" s="129">
        <f>SUM(R60:T60)+'[1]Frac II (T2) '!U60</f>
        <v>0</v>
      </c>
      <c r="W60" s="1"/>
      <c r="X60" s="1"/>
      <c r="Y60" s="139"/>
      <c r="Z60" s="139"/>
      <c r="AA60" s="1"/>
      <c r="AB60" s="1"/>
      <c r="AD60" s="1"/>
      <c r="AG60" s="1"/>
      <c r="AJ60" s="130">
        <f t="shared" si="2"/>
        <v>0</v>
      </c>
      <c r="AK60" s="130">
        <f t="shared" si="3"/>
        <v>0</v>
      </c>
      <c r="AL60" s="130">
        <f t="shared" si="4"/>
        <v>0</v>
      </c>
      <c r="AM60" s="153">
        <f t="shared" si="5"/>
        <v>0</v>
      </c>
      <c r="AN60" s="153">
        <f t="shared" si="5"/>
        <v>0</v>
      </c>
      <c r="AO60" s="1">
        <f t="shared" si="5"/>
        <v>0</v>
      </c>
    </row>
    <row r="61" spans="1:41" ht="15" hidden="1" x14ac:dyDescent="0.3">
      <c r="A61" s="125"/>
      <c r="B61" s="123"/>
      <c r="C61" s="138"/>
      <c r="D61" s="125"/>
      <c r="E61" s="138"/>
      <c r="F61" s="127"/>
      <c r="G61" s="127">
        <v>0</v>
      </c>
      <c r="H61" s="127">
        <v>0</v>
      </c>
      <c r="I61" s="138"/>
      <c r="J61" s="125"/>
      <c r="K61" s="125"/>
      <c r="L61" s="125"/>
      <c r="M61" s="138"/>
      <c r="N61" s="125"/>
      <c r="O61" s="138"/>
      <c r="P61" s="128"/>
      <c r="Q61" s="138"/>
      <c r="R61" s="129">
        <f t="shared" si="7"/>
        <v>0</v>
      </c>
      <c r="S61" s="129">
        <f t="shared" si="6"/>
        <v>0</v>
      </c>
      <c r="T61" s="129">
        <f t="shared" si="6"/>
        <v>0</v>
      </c>
      <c r="U61" s="129">
        <f>SUM(R61:T61)+'[1]Frac II (T2) '!U61</f>
        <v>0</v>
      </c>
      <c r="W61" s="1"/>
      <c r="X61" s="1"/>
      <c r="Y61" s="139"/>
      <c r="Z61" s="139"/>
      <c r="AA61" s="1"/>
      <c r="AB61" s="1"/>
      <c r="AD61" s="1"/>
      <c r="AG61" s="1"/>
      <c r="AJ61" s="130">
        <f t="shared" si="2"/>
        <v>0</v>
      </c>
      <c r="AK61" s="130">
        <f t="shared" si="3"/>
        <v>0</v>
      </c>
      <c r="AL61" s="130">
        <f t="shared" si="4"/>
        <v>0</v>
      </c>
      <c r="AM61" s="153">
        <f t="shared" si="5"/>
        <v>0</v>
      </c>
      <c r="AN61" s="153">
        <f t="shared" si="5"/>
        <v>0</v>
      </c>
      <c r="AO61" s="1">
        <f t="shared" si="5"/>
        <v>0</v>
      </c>
    </row>
    <row r="62" spans="1:41" ht="15" hidden="1" x14ac:dyDescent="0.3">
      <c r="A62" s="125"/>
      <c r="B62" s="142"/>
      <c r="C62" s="138"/>
      <c r="D62" s="125"/>
      <c r="E62" s="138"/>
      <c r="F62" s="127"/>
      <c r="G62" s="127">
        <v>0</v>
      </c>
      <c r="H62" s="127">
        <v>0</v>
      </c>
      <c r="I62" s="138"/>
      <c r="J62" s="125"/>
      <c r="K62" s="125"/>
      <c r="L62" s="125"/>
      <c r="M62" s="138"/>
      <c r="N62" s="125"/>
      <c r="O62" s="138"/>
      <c r="P62" s="128"/>
      <c r="Q62" s="138"/>
      <c r="R62" s="129">
        <f t="shared" si="7"/>
        <v>0</v>
      </c>
      <c r="S62" s="129">
        <f t="shared" si="6"/>
        <v>0</v>
      </c>
      <c r="T62" s="129">
        <f t="shared" si="6"/>
        <v>0</v>
      </c>
      <c r="U62" s="129">
        <f>SUM(R62:T62)+'[1]Frac II (T2) '!U62</f>
        <v>0</v>
      </c>
      <c r="W62" s="1"/>
      <c r="X62" s="1"/>
      <c r="Y62" s="139"/>
      <c r="Z62" s="139"/>
      <c r="AA62" s="1"/>
      <c r="AB62" s="1"/>
      <c r="AD62" s="1"/>
      <c r="AG62" s="1"/>
      <c r="AJ62" s="130">
        <f t="shared" si="2"/>
        <v>0</v>
      </c>
      <c r="AK62" s="130">
        <f t="shared" si="3"/>
        <v>0</v>
      </c>
      <c r="AL62" s="130">
        <f t="shared" si="4"/>
        <v>0</v>
      </c>
      <c r="AM62" s="153">
        <f t="shared" si="5"/>
        <v>0</v>
      </c>
      <c r="AN62" s="153">
        <f t="shared" si="5"/>
        <v>0</v>
      </c>
      <c r="AO62" s="1">
        <f t="shared" si="5"/>
        <v>0</v>
      </c>
    </row>
    <row r="63" spans="1:41" ht="15" hidden="1" x14ac:dyDescent="0.3">
      <c r="A63" s="125"/>
      <c r="B63" s="123"/>
      <c r="C63" s="138"/>
      <c r="D63" s="125"/>
      <c r="E63" s="138"/>
      <c r="F63" s="127"/>
      <c r="G63" s="127">
        <v>0</v>
      </c>
      <c r="H63" s="127">
        <v>0</v>
      </c>
      <c r="I63" s="138"/>
      <c r="J63" s="125"/>
      <c r="K63" s="125"/>
      <c r="L63" s="125"/>
      <c r="M63" s="138"/>
      <c r="N63" s="125"/>
      <c r="O63" s="138"/>
      <c r="P63" s="128"/>
      <c r="Q63" s="138"/>
      <c r="R63" s="129">
        <f t="shared" si="7"/>
        <v>0</v>
      </c>
      <c r="S63" s="129">
        <f t="shared" si="6"/>
        <v>0</v>
      </c>
      <c r="T63" s="129">
        <f t="shared" si="6"/>
        <v>0</v>
      </c>
      <c r="U63" s="129">
        <f>SUM(R63:T63)+'[1]Frac II (T2) '!U63</f>
        <v>0</v>
      </c>
      <c r="W63" s="1"/>
      <c r="X63" s="1"/>
      <c r="Y63" s="139"/>
      <c r="Z63" s="139"/>
      <c r="AA63" s="1"/>
      <c r="AB63" s="1"/>
      <c r="AD63" s="1"/>
      <c r="AG63" s="1"/>
      <c r="AJ63" s="130">
        <f t="shared" si="2"/>
        <v>0</v>
      </c>
      <c r="AK63" s="130">
        <f t="shared" si="3"/>
        <v>0</v>
      </c>
      <c r="AL63" s="130">
        <f t="shared" si="4"/>
        <v>0</v>
      </c>
      <c r="AM63" s="153">
        <f t="shared" si="5"/>
        <v>0</v>
      </c>
      <c r="AN63" s="153">
        <f t="shared" si="5"/>
        <v>0</v>
      </c>
      <c r="AO63" s="1">
        <f t="shared" si="5"/>
        <v>0</v>
      </c>
    </row>
    <row r="64" spans="1:41" ht="15" hidden="1" x14ac:dyDescent="0.3">
      <c r="A64" s="125"/>
      <c r="B64" s="123"/>
      <c r="C64" s="138"/>
      <c r="D64" s="125"/>
      <c r="E64" s="138"/>
      <c r="F64" s="127"/>
      <c r="G64" s="127">
        <v>0</v>
      </c>
      <c r="H64" s="127">
        <v>0</v>
      </c>
      <c r="I64" s="138"/>
      <c r="J64" s="125"/>
      <c r="K64" s="125"/>
      <c r="L64" s="125"/>
      <c r="M64" s="138"/>
      <c r="N64" s="125"/>
      <c r="O64" s="138"/>
      <c r="P64" s="128"/>
      <c r="Q64" s="138"/>
      <c r="R64" s="129">
        <f t="shared" si="7"/>
        <v>0</v>
      </c>
      <c r="S64" s="129">
        <f t="shared" si="6"/>
        <v>0</v>
      </c>
      <c r="T64" s="129">
        <f t="shared" si="6"/>
        <v>0</v>
      </c>
      <c r="U64" s="129">
        <f>SUM(R64:T64)+'[1]Frac II (T2) '!U64</f>
        <v>0</v>
      </c>
      <c r="W64" s="1"/>
      <c r="X64" s="1"/>
      <c r="Y64" s="139"/>
      <c r="Z64" s="139"/>
      <c r="AA64" s="1"/>
      <c r="AB64" s="1"/>
      <c r="AD64" s="1"/>
      <c r="AG64" s="1"/>
      <c r="AJ64" s="130">
        <f t="shared" si="2"/>
        <v>0</v>
      </c>
      <c r="AK64" s="130">
        <f t="shared" si="3"/>
        <v>0</v>
      </c>
      <c r="AL64" s="130">
        <f t="shared" si="4"/>
        <v>0</v>
      </c>
      <c r="AM64" s="153">
        <f t="shared" si="5"/>
        <v>0</v>
      </c>
      <c r="AN64" s="153">
        <f t="shared" si="5"/>
        <v>0</v>
      </c>
      <c r="AO64" s="1">
        <f t="shared" si="5"/>
        <v>0</v>
      </c>
    </row>
    <row r="65" spans="1:41" x14ac:dyDescent="0.2">
      <c r="W65" s="1"/>
      <c r="X65" s="1"/>
      <c r="Y65" s="1"/>
      <c r="Z65" s="1"/>
      <c r="AA65" s="1"/>
      <c r="AB65" s="1"/>
      <c r="AJ65" s="130">
        <f t="shared" si="2"/>
        <v>0</v>
      </c>
      <c r="AK65" s="130">
        <f t="shared" si="3"/>
        <v>0</v>
      </c>
      <c r="AL65" s="130">
        <f t="shared" si="4"/>
        <v>0</v>
      </c>
      <c r="AM65" s="153">
        <f t="shared" si="5"/>
        <v>0</v>
      </c>
      <c r="AN65" s="153">
        <f t="shared" si="5"/>
        <v>0</v>
      </c>
      <c r="AO65" s="1">
        <f t="shared" si="5"/>
        <v>0</v>
      </c>
    </row>
    <row r="66" spans="1:41" x14ac:dyDescent="0.2">
      <c r="A66" s="68"/>
      <c r="B66" s="68"/>
      <c r="D66" s="69" t="s">
        <v>10</v>
      </c>
      <c r="F66" s="70">
        <f>+SUM(F12:F64)</f>
        <v>351744.23</v>
      </c>
      <c r="G66" s="70">
        <f t="shared" ref="G66:H66" si="8">+SUM(G12:G64)</f>
        <v>268660.17499999999</v>
      </c>
      <c r="H66" s="70">
        <f t="shared" si="8"/>
        <v>352835.15000000008</v>
      </c>
      <c r="J66" s="70">
        <f>+SUM(J12:J64)</f>
        <v>3588.0653142319356</v>
      </c>
      <c r="K66" s="70">
        <f t="shared" ref="K66:L66" si="9">+SUM(K12:K64)</f>
        <v>2928.2972916448812</v>
      </c>
      <c r="L66" s="70">
        <f t="shared" si="9"/>
        <v>4140.3646763567922</v>
      </c>
      <c r="N66" s="68"/>
      <c r="P66" s="68"/>
      <c r="R66" s="70">
        <f>SUM(R12:R37)</f>
        <v>2693820.29</v>
      </c>
      <c r="S66" s="70">
        <f t="shared" ref="S66:U66" si="10">+SUM(S12:S64)</f>
        <v>2091723</v>
      </c>
      <c r="T66" s="70">
        <f t="shared" si="10"/>
        <v>2828368.87</v>
      </c>
      <c r="U66" s="70">
        <f t="shared" si="10"/>
        <v>21845678.879999995</v>
      </c>
      <c r="V66" s="130">
        <v>3777180.7399999974</v>
      </c>
      <c r="W66" s="130">
        <v>3827286.279999997</v>
      </c>
      <c r="X66" s="130">
        <v>3989799.4699999974</v>
      </c>
      <c r="Y66" s="130"/>
      <c r="Z66" s="130">
        <v>350268.80000000057</v>
      </c>
      <c r="AA66" s="130">
        <v>365106.69000000006</v>
      </c>
      <c r="AB66" s="130">
        <v>365942.75000000006</v>
      </c>
      <c r="AC66" s="131">
        <v>595523.52000000037</v>
      </c>
      <c r="AD66" s="133">
        <v>189867.00999999995</v>
      </c>
      <c r="AE66" s="130">
        <v>474800.49999999988</v>
      </c>
      <c r="AF66" s="131">
        <v>615274.82000000007</v>
      </c>
      <c r="AG66" s="133">
        <v>195920.14000000007</v>
      </c>
      <c r="AH66" s="130">
        <v>489800.54999999987</v>
      </c>
      <c r="AJ66" s="130">
        <f t="shared" si="2"/>
        <v>5387640.5699999984</v>
      </c>
      <c r="AK66" s="130">
        <f t="shared" si="3"/>
        <v>4192392.9699999969</v>
      </c>
      <c r="AL66" s="130">
        <f t="shared" si="4"/>
        <v>5656737.7299999977</v>
      </c>
      <c r="AM66" s="153">
        <f t="shared" si="5"/>
        <v>2693820.2849999992</v>
      </c>
      <c r="AN66" s="153">
        <f t="shared" si="5"/>
        <v>2096196.4849999985</v>
      </c>
      <c r="AO66" s="1">
        <f t="shared" si="5"/>
        <v>2828368.8649999988</v>
      </c>
    </row>
    <row r="67" spans="1:41" x14ac:dyDescent="0.2">
      <c r="W67" s="1"/>
      <c r="X67" s="1"/>
      <c r="Y67" s="1"/>
      <c r="Z67" s="1">
        <f>Z66/2</f>
        <v>175134.40000000029</v>
      </c>
      <c r="AA67" s="1">
        <f t="shared" ref="AA67:AH67" si="11">AA66/2</f>
        <v>182553.34500000003</v>
      </c>
      <c r="AB67" s="1">
        <f t="shared" si="11"/>
        <v>182971.37500000003</v>
      </c>
      <c r="AC67" s="1">
        <f t="shared" si="11"/>
        <v>297761.76000000018</v>
      </c>
      <c r="AD67" s="1">
        <f t="shared" si="11"/>
        <v>94933.504999999976</v>
      </c>
      <c r="AE67" s="1">
        <f t="shared" si="11"/>
        <v>237400.24999999994</v>
      </c>
      <c r="AF67" s="1">
        <f t="shared" si="11"/>
        <v>307637.41000000003</v>
      </c>
      <c r="AG67" s="1">
        <f t="shared" si="11"/>
        <v>97960.070000000036</v>
      </c>
      <c r="AH67" s="1">
        <f t="shared" si="11"/>
        <v>244900.27499999994</v>
      </c>
      <c r="AJ67" s="1">
        <f>AJ66/2</f>
        <v>2693820.2849999992</v>
      </c>
    </row>
    <row r="68" spans="1:41" ht="83.25" customHeight="1" x14ac:dyDescent="0.2">
      <c r="R68" s="130"/>
      <c r="S68" s="130"/>
      <c r="T68" s="143"/>
      <c r="U68" s="144"/>
      <c r="V68" s="130"/>
      <c r="X68" s="1">
        <f>X66/2</f>
        <v>1994899.7349999987</v>
      </c>
      <c r="AH68" s="1">
        <f>AB67+AF67+AG67+AH67</f>
        <v>833469.13</v>
      </c>
    </row>
    <row r="69" spans="1:41" x14ac:dyDescent="0.2">
      <c r="B69" s="176" t="s">
        <v>136</v>
      </c>
      <c r="C69" s="176"/>
      <c r="D69" s="176"/>
      <c r="F69" s="176" t="s">
        <v>137</v>
      </c>
      <c r="G69" s="176"/>
      <c r="H69" s="176"/>
      <c r="I69" s="176"/>
      <c r="J69" s="176"/>
      <c r="K69" s="176"/>
      <c r="L69" s="176"/>
      <c r="M69" s="176"/>
      <c r="N69" s="176"/>
      <c r="O69" s="176"/>
      <c r="P69" s="176"/>
      <c r="R69" s="199" t="s">
        <v>138</v>
      </c>
      <c r="S69" s="199"/>
      <c r="T69" s="199"/>
      <c r="U69" s="199"/>
    </row>
    <row r="70" spans="1:41" x14ac:dyDescent="0.2">
      <c r="B70" s="176" t="s">
        <v>99</v>
      </c>
      <c r="C70" s="176"/>
      <c r="D70" s="176"/>
      <c r="F70" s="176" t="s">
        <v>62</v>
      </c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R70" s="176" t="s">
        <v>64</v>
      </c>
      <c r="S70" s="176"/>
      <c r="T70" s="176"/>
      <c r="U70" s="176"/>
      <c r="V70" s="176"/>
      <c r="W70" s="176"/>
      <c r="X70" s="1"/>
      <c r="Y70" s="1"/>
      <c r="Z70" s="1"/>
      <c r="AA70" s="1"/>
      <c r="AB70" s="1"/>
      <c r="AC70" s="1"/>
      <c r="AD70" s="1"/>
      <c r="AF70" s="1"/>
      <c r="AG70" s="1"/>
    </row>
    <row r="71" spans="1:41" x14ac:dyDescent="0.2">
      <c r="B71" s="204" t="s">
        <v>33</v>
      </c>
      <c r="C71" s="204"/>
      <c r="D71" s="204"/>
      <c r="F71" s="204" t="s">
        <v>34</v>
      </c>
      <c r="G71" s="204"/>
      <c r="H71" s="204"/>
      <c r="I71" s="204"/>
      <c r="J71" s="204"/>
      <c r="K71" s="204"/>
      <c r="L71" s="204"/>
      <c r="M71" s="204"/>
      <c r="N71" s="204"/>
      <c r="O71" s="204"/>
      <c r="P71" s="204"/>
      <c r="Q71" s="154"/>
      <c r="R71" s="204" t="s">
        <v>35</v>
      </c>
      <c r="S71" s="204"/>
      <c r="T71" s="204"/>
      <c r="U71" s="204"/>
      <c r="V71" s="204"/>
      <c r="W71" s="204"/>
      <c r="X71" s="1"/>
      <c r="Y71" s="1"/>
      <c r="Z71" s="1"/>
      <c r="AA71" s="1"/>
      <c r="AB71" s="1"/>
      <c r="AC71" s="1"/>
      <c r="AD71" s="1"/>
      <c r="AF71" s="1"/>
      <c r="AG71" s="1"/>
    </row>
    <row r="72" spans="1:41" x14ac:dyDescent="0.2">
      <c r="S72" s="130"/>
      <c r="T72" s="143"/>
      <c r="W72" s="1"/>
      <c r="X72" s="1"/>
      <c r="Y72" s="1"/>
      <c r="Z72" s="1"/>
      <c r="AA72" s="1"/>
      <c r="AB72" s="1"/>
      <c r="AC72" s="1"/>
      <c r="AD72" s="1"/>
      <c r="AF72" s="1"/>
      <c r="AG72" s="1"/>
    </row>
    <row r="73" spans="1:41" x14ac:dyDescent="0.2">
      <c r="S73" s="130"/>
      <c r="W73" s="1"/>
      <c r="X73" s="1"/>
      <c r="Y73" s="1"/>
      <c r="Z73" s="1"/>
      <c r="AA73" s="1"/>
      <c r="AB73" s="1"/>
      <c r="AC73" s="1"/>
      <c r="AD73" s="1"/>
      <c r="AF73" s="1"/>
      <c r="AG73" s="1"/>
    </row>
    <row r="74" spans="1:41" x14ac:dyDescent="0.2">
      <c r="T74" s="130"/>
      <c r="W74" s="1"/>
      <c r="X74" s="1"/>
      <c r="Y74" s="1"/>
      <c r="Z74" s="1"/>
      <c r="AA74" s="1"/>
      <c r="AB74" s="1"/>
      <c r="AC74" s="1"/>
      <c r="AD74" s="1"/>
      <c r="AF74" s="1"/>
      <c r="AG74" s="1"/>
    </row>
    <row r="75" spans="1:41" x14ac:dyDescent="0.2">
      <c r="W75" s="1"/>
      <c r="X75" s="1"/>
      <c r="Y75" s="1"/>
      <c r="Z75" s="1"/>
      <c r="AA75" s="1"/>
      <c r="AB75" s="1"/>
      <c r="AC75" s="1"/>
      <c r="AD75" s="1"/>
      <c r="AF75" s="1"/>
      <c r="AG75" s="1"/>
    </row>
  </sheetData>
  <sheetProtection insertRows="0"/>
  <mergeCells count="23">
    <mergeCell ref="R69:U69"/>
    <mergeCell ref="A11:U11"/>
    <mergeCell ref="A12:A36"/>
    <mergeCell ref="R70:W70"/>
    <mergeCell ref="R71:W71"/>
    <mergeCell ref="F70:P70"/>
    <mergeCell ref="F71:P71"/>
    <mergeCell ref="B70:D70"/>
    <mergeCell ref="B71:D71"/>
    <mergeCell ref="B69:D69"/>
    <mergeCell ref="F69:P69"/>
    <mergeCell ref="A8:A9"/>
    <mergeCell ref="B8:P8"/>
    <mergeCell ref="R8:U9"/>
    <mergeCell ref="AM8:AO8"/>
    <mergeCell ref="F9:H9"/>
    <mergeCell ref="J9:L9"/>
    <mergeCell ref="A7:U7"/>
    <mergeCell ref="A1:T1"/>
    <mergeCell ref="A2:T2"/>
    <mergeCell ref="A3:Q3"/>
    <mergeCell ref="A4:T4"/>
    <mergeCell ref="A6:U6"/>
  </mergeCells>
  <conditionalFormatting sqref="AD35:AE35">
    <cfRule type="cellIs" dxfId="1" priority="2" operator="lessThan">
      <formula>0</formula>
    </cfRule>
  </conditionalFormatting>
  <conditionalFormatting sqref="AG35:AH35">
    <cfRule type="cellIs" dxfId="0" priority="1" operator="lessThan">
      <formula>0</formula>
    </cfRule>
  </conditionalFormatting>
  <printOptions horizontalCentered="1"/>
  <pageMargins left="0.19685039370078741" right="0.19685039370078741" top="0.39370078740157483" bottom="0.39370078740157483" header="0" footer="0"/>
  <pageSetup scale="4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5"/>
  <sheetViews>
    <sheetView showGridLines="0" view="pageBreakPreview" zoomScaleNormal="100" zoomScaleSheetLayoutView="100" workbookViewId="0">
      <selection activeCell="P11" sqref="P11"/>
    </sheetView>
  </sheetViews>
  <sheetFormatPr baseColWidth="10" defaultColWidth="9.140625" defaultRowHeight="12.75" x14ac:dyDescent="0.2"/>
  <cols>
    <col min="1" max="1" width="29" style="1" customWidth="1"/>
    <col min="2" max="2" width="14" style="1" bestFit="1" customWidth="1"/>
    <col min="3" max="3" width="16.5703125" style="1" bestFit="1" customWidth="1"/>
    <col min="4" max="4" width="17.140625" style="1" bestFit="1" customWidth="1"/>
    <col min="5" max="5" width="2.140625" style="1" customWidth="1"/>
    <col min="6" max="6" width="14" style="1" bestFit="1" customWidth="1"/>
    <col min="7" max="7" width="16.5703125" style="1" bestFit="1" customWidth="1"/>
    <col min="8" max="8" width="15.85546875" style="1" bestFit="1" customWidth="1"/>
    <col min="9" max="9" width="2" style="1" customWidth="1"/>
    <col min="10" max="10" width="14" style="1" bestFit="1" customWidth="1"/>
    <col min="11" max="11" width="16.5703125" style="1" bestFit="1" customWidth="1"/>
    <col min="12" max="12" width="15.85546875" style="1" bestFit="1" customWidth="1"/>
    <col min="13" max="13" width="3.140625" style="1" customWidth="1"/>
    <col min="14" max="14" width="14" style="1" bestFit="1" customWidth="1"/>
    <col min="15" max="15" width="16.5703125" style="1" bestFit="1" customWidth="1"/>
    <col min="16" max="16" width="17.140625" style="1" bestFit="1" customWidth="1"/>
    <col min="17" max="16384" width="9.140625" style="1"/>
  </cols>
  <sheetData>
    <row r="1" spans="1:16" customFormat="1" ht="21.75" customHeight="1" x14ac:dyDescent="0.35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</row>
    <row r="2" spans="1:16" customFormat="1" ht="18" x14ac:dyDescent="0.35">
      <c r="A2" s="206" t="s">
        <v>57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</row>
    <row r="3" spans="1:16" customFormat="1" ht="16.5" customHeight="1" x14ac:dyDescent="0.35">
      <c r="A3" s="205" t="s">
        <v>20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</row>
    <row r="4" spans="1:16" customFormat="1" ht="15" customHeight="1" x14ac:dyDescent="0.35">
      <c r="A4" s="207" t="s">
        <v>2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</row>
    <row r="5" spans="1:16" customFormat="1" ht="15.75" customHeight="1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48"/>
      <c r="O5" s="48"/>
      <c r="P5" s="48"/>
    </row>
    <row r="6" spans="1:16" customFormat="1" ht="26.25" customHeight="1" x14ac:dyDescent="0.4">
      <c r="A6" s="181" t="s">
        <v>21</v>
      </c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</row>
    <row r="7" spans="1:16" customFormat="1" ht="26.25" customHeight="1" x14ac:dyDescent="0.2">
      <c r="A7" s="186" t="s">
        <v>31</v>
      </c>
      <c r="B7" s="186"/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</row>
    <row r="8" spans="1:16" customFormat="1" ht="19.5" customHeight="1" x14ac:dyDescent="0.3">
      <c r="A8" s="99"/>
      <c r="B8" s="210" t="s">
        <v>22</v>
      </c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100"/>
      <c r="N8" s="100"/>
      <c r="O8" s="100"/>
      <c r="P8" s="100"/>
    </row>
    <row r="9" spans="1:16" customFormat="1" ht="30.75" customHeight="1" x14ac:dyDescent="0.2">
      <c r="A9" s="211" t="s">
        <v>3</v>
      </c>
      <c r="B9" s="208" t="s">
        <v>23</v>
      </c>
      <c r="C9" s="208"/>
      <c r="D9" s="208"/>
      <c r="E9" s="101"/>
      <c r="F9" s="208" t="s">
        <v>24</v>
      </c>
      <c r="G9" s="208"/>
      <c r="H9" s="208"/>
      <c r="I9" s="102"/>
      <c r="J9" s="208" t="s">
        <v>25</v>
      </c>
      <c r="K9" s="208"/>
      <c r="L9" s="208"/>
      <c r="M9" s="102"/>
      <c r="N9" s="208" t="s">
        <v>10</v>
      </c>
      <c r="O9" s="208"/>
      <c r="P9" s="208"/>
    </row>
    <row r="10" spans="1:16" customFormat="1" ht="21" customHeight="1" x14ac:dyDescent="0.2">
      <c r="A10" s="211"/>
      <c r="B10" s="97" t="s">
        <v>148</v>
      </c>
      <c r="C10" s="97" t="s">
        <v>149</v>
      </c>
      <c r="D10" s="97" t="s">
        <v>150</v>
      </c>
      <c r="E10" s="103"/>
      <c r="F10" s="97" t="s">
        <v>148</v>
      </c>
      <c r="G10" s="97" t="s">
        <v>149</v>
      </c>
      <c r="H10" s="97" t="s">
        <v>150</v>
      </c>
      <c r="I10" s="103"/>
      <c r="J10" s="97" t="s">
        <v>148</v>
      </c>
      <c r="K10" s="97" t="s">
        <v>149</v>
      </c>
      <c r="L10" s="97" t="s">
        <v>150</v>
      </c>
      <c r="M10" s="103"/>
      <c r="N10" s="97" t="s">
        <v>148</v>
      </c>
      <c r="O10" s="97" t="s">
        <v>149</v>
      </c>
      <c r="P10" s="97" t="s">
        <v>150</v>
      </c>
    </row>
    <row r="11" spans="1:16" s="13" customFormat="1" ht="25.5" customHeight="1" x14ac:dyDescent="0.2">
      <c r="A11" s="145" t="s">
        <v>100</v>
      </c>
      <c r="B11" s="150">
        <v>0</v>
      </c>
      <c r="C11" s="150">
        <v>0</v>
      </c>
      <c r="D11" s="150">
        <v>69374.179999999993</v>
      </c>
      <c r="E11" s="35"/>
      <c r="F11" s="150">
        <v>477731.91</v>
      </c>
      <c r="G11" s="150">
        <v>864840.44</v>
      </c>
      <c r="H11" s="150">
        <v>1334795.52</v>
      </c>
      <c r="I11" s="35"/>
      <c r="J11" s="150">
        <v>16925587.100000001</v>
      </c>
      <c r="K11" s="150">
        <v>19017310.010000002</v>
      </c>
      <c r="L11" s="150">
        <v>21845678.890000001</v>
      </c>
      <c r="M11" s="35"/>
      <c r="N11" s="150">
        <v>17403319.010000002</v>
      </c>
      <c r="O11" s="150">
        <v>19882150.450000003</v>
      </c>
      <c r="P11" s="150">
        <v>23249848.59</v>
      </c>
    </row>
    <row r="12" spans="1:16" ht="15" x14ac:dyDescent="0.3">
      <c r="A12" s="36"/>
      <c r="B12" s="37"/>
      <c r="C12" s="37"/>
      <c r="D12" s="37"/>
      <c r="E12" s="38"/>
      <c r="F12" s="37"/>
      <c r="G12" s="37"/>
      <c r="H12" s="37"/>
      <c r="I12" s="38"/>
      <c r="J12" s="37"/>
      <c r="K12" s="37"/>
      <c r="L12" s="37"/>
      <c r="M12" s="38"/>
      <c r="N12" s="39"/>
      <c r="O12" s="39"/>
      <c r="P12" s="39"/>
    </row>
    <row r="13" spans="1:16" ht="15" x14ac:dyDescent="0.3">
      <c r="A13" s="36"/>
      <c r="B13" s="40"/>
      <c r="C13" s="40"/>
      <c r="D13" s="40"/>
      <c r="E13" s="41"/>
      <c r="F13" s="40"/>
      <c r="G13" s="40"/>
      <c r="H13" s="40"/>
      <c r="I13" s="41"/>
      <c r="J13" s="40"/>
      <c r="K13" s="40"/>
      <c r="L13" s="40"/>
      <c r="M13" s="41"/>
      <c r="N13" s="40"/>
      <c r="O13" s="40"/>
      <c r="P13" s="40"/>
    </row>
    <row r="14" spans="1:16" x14ac:dyDescent="0.2">
      <c r="A14" s="42"/>
      <c r="B14" s="43"/>
      <c r="C14" s="43"/>
      <c r="D14" s="43"/>
      <c r="E14" s="44"/>
      <c r="F14" s="43"/>
      <c r="G14" s="43"/>
      <c r="H14" s="43"/>
      <c r="I14" s="44"/>
      <c r="J14" s="43"/>
      <c r="K14" s="43"/>
      <c r="L14" s="43"/>
      <c r="M14" s="44"/>
      <c r="N14" s="43"/>
      <c r="O14" s="43"/>
      <c r="P14" s="43"/>
    </row>
    <row r="15" spans="1:16" x14ac:dyDescent="0.2">
      <c r="A15" s="42"/>
      <c r="B15" s="43"/>
      <c r="C15" s="43"/>
      <c r="D15" s="43"/>
      <c r="E15" s="44"/>
      <c r="F15" s="43"/>
      <c r="G15" s="43"/>
      <c r="H15" s="43"/>
      <c r="I15" s="44"/>
      <c r="J15" s="43"/>
      <c r="K15" s="43"/>
      <c r="L15" s="43"/>
      <c r="M15" s="44"/>
      <c r="N15" s="43"/>
      <c r="O15" s="43"/>
      <c r="P15" s="43"/>
    </row>
    <row r="16" spans="1:16" x14ac:dyDescent="0.2">
      <c r="A16" s="42"/>
      <c r="B16" s="43"/>
      <c r="C16" s="43"/>
      <c r="D16" s="43"/>
      <c r="E16" s="44"/>
      <c r="F16" s="43"/>
      <c r="G16" s="43"/>
      <c r="H16" s="43"/>
      <c r="I16" s="44"/>
      <c r="J16" s="43"/>
      <c r="K16" s="43"/>
      <c r="L16" s="43"/>
      <c r="M16" s="44"/>
      <c r="N16" s="43"/>
      <c r="O16" s="43"/>
      <c r="P16" s="43"/>
    </row>
    <row r="17" spans="1:16" x14ac:dyDescent="0.2">
      <c r="A17" s="42"/>
      <c r="B17" s="43"/>
      <c r="C17" s="43"/>
      <c r="D17" s="43"/>
      <c r="E17" s="44"/>
      <c r="F17" s="43"/>
      <c r="G17" s="43"/>
      <c r="H17" s="43"/>
      <c r="I17" s="44"/>
      <c r="J17" s="43"/>
      <c r="K17" s="43"/>
      <c r="L17" s="43"/>
      <c r="M17" s="44"/>
      <c r="N17" s="43"/>
      <c r="O17" s="43"/>
      <c r="P17" s="43"/>
    </row>
    <row r="18" spans="1:16" x14ac:dyDescent="0.2">
      <c r="A18" s="42"/>
      <c r="B18" s="43"/>
      <c r="C18" s="43"/>
      <c r="D18" s="43"/>
      <c r="E18" s="44"/>
      <c r="F18" s="43"/>
      <c r="G18" s="43"/>
      <c r="H18" s="43"/>
      <c r="I18" s="44"/>
      <c r="J18" s="43"/>
      <c r="K18" s="43"/>
      <c r="L18" s="43"/>
      <c r="M18" s="44"/>
      <c r="N18" s="43"/>
      <c r="O18" s="43"/>
      <c r="P18" s="43"/>
    </row>
    <row r="19" spans="1:16" x14ac:dyDescent="0.2">
      <c r="A19" s="42"/>
      <c r="B19" s="42"/>
      <c r="C19" s="42"/>
      <c r="D19" s="42"/>
      <c r="E19" s="45"/>
      <c r="F19" s="42"/>
      <c r="G19" s="42"/>
      <c r="H19" s="42"/>
      <c r="I19" s="45"/>
      <c r="J19" s="42"/>
      <c r="K19" s="42"/>
      <c r="L19" s="42"/>
      <c r="M19" s="45"/>
      <c r="N19" s="42"/>
      <c r="O19" s="42"/>
      <c r="P19" s="42"/>
    </row>
    <row r="20" spans="1:16" x14ac:dyDescent="0.2">
      <c r="A20" s="42"/>
      <c r="B20" s="42"/>
      <c r="C20" s="42"/>
      <c r="D20" s="42"/>
      <c r="E20" s="45"/>
      <c r="F20" s="42"/>
      <c r="G20" s="42"/>
      <c r="H20" s="42"/>
      <c r="I20" s="45"/>
      <c r="J20" s="42"/>
      <c r="K20" s="42"/>
      <c r="L20" s="42"/>
      <c r="M20" s="45"/>
      <c r="N20" s="42"/>
      <c r="O20" s="42"/>
      <c r="P20" s="40"/>
    </row>
    <row r="21" spans="1:16" ht="15" x14ac:dyDescent="0.3">
      <c r="A21" s="42"/>
      <c r="B21" s="42"/>
      <c r="C21" s="42"/>
      <c r="D21" s="42"/>
      <c r="E21" s="45"/>
      <c r="F21" s="42"/>
      <c r="G21" s="42"/>
      <c r="H21" s="42"/>
      <c r="I21" s="45"/>
      <c r="J21" s="42"/>
      <c r="K21" s="42"/>
      <c r="L21" s="42"/>
      <c r="M21" s="45"/>
      <c r="N21" s="42"/>
      <c r="O21" s="42"/>
      <c r="P21" s="39"/>
    </row>
    <row r="22" spans="1:16" ht="15" x14ac:dyDescent="0.3">
      <c r="A22" s="42"/>
      <c r="B22" s="42"/>
      <c r="C22" s="42"/>
      <c r="D22" s="42"/>
      <c r="E22" s="45"/>
      <c r="F22" s="42"/>
      <c r="G22" s="42"/>
      <c r="H22" s="37"/>
      <c r="I22" s="45"/>
      <c r="J22" s="42"/>
      <c r="K22" s="42"/>
      <c r="L22" s="42"/>
      <c r="M22" s="45"/>
      <c r="N22" s="42"/>
      <c r="O22" s="42"/>
      <c r="P22" s="40"/>
    </row>
    <row r="23" spans="1:16" x14ac:dyDescent="0.2">
      <c r="A23" s="42"/>
      <c r="B23" s="42"/>
      <c r="C23" s="42"/>
      <c r="D23" s="42"/>
      <c r="E23" s="45"/>
      <c r="F23" s="42"/>
      <c r="G23" s="42"/>
      <c r="H23" s="42"/>
      <c r="I23" s="45"/>
      <c r="J23" s="42"/>
      <c r="K23" s="42"/>
      <c r="L23" s="42"/>
      <c r="M23" s="45"/>
      <c r="N23" s="42"/>
      <c r="O23" s="42"/>
      <c r="P23" s="42"/>
    </row>
    <row r="24" spans="1:16" x14ac:dyDescent="0.2">
      <c r="A24" s="42"/>
      <c r="B24" s="42"/>
      <c r="C24" s="42"/>
      <c r="D24" s="42"/>
      <c r="E24" s="45"/>
      <c r="F24" s="42"/>
      <c r="G24" s="42"/>
      <c r="H24" s="42"/>
      <c r="I24" s="45"/>
      <c r="J24" s="42"/>
      <c r="K24" s="42"/>
      <c r="L24" s="42"/>
      <c r="M24" s="45"/>
      <c r="N24" s="42"/>
      <c r="O24" s="42"/>
      <c r="P24" s="42"/>
    </row>
    <row r="25" spans="1:16" x14ac:dyDescent="0.2">
      <c r="A25" s="42"/>
      <c r="B25" s="42"/>
      <c r="C25" s="42"/>
      <c r="D25" s="42"/>
      <c r="E25" s="45"/>
      <c r="F25" s="42"/>
      <c r="G25" s="42"/>
      <c r="H25" s="46"/>
      <c r="I25" s="47"/>
      <c r="J25" s="42"/>
      <c r="K25" s="42"/>
      <c r="L25" s="42"/>
      <c r="M25" s="45"/>
      <c r="N25" s="42"/>
      <c r="O25" s="42"/>
      <c r="P25" s="42"/>
    </row>
    <row r="26" spans="1:16" x14ac:dyDescent="0.2">
      <c r="A26" s="42"/>
      <c r="B26" s="42"/>
      <c r="C26" s="42"/>
      <c r="D26" s="42"/>
      <c r="E26" s="45"/>
      <c r="F26" s="42"/>
      <c r="G26" s="42"/>
      <c r="H26" s="42"/>
      <c r="I26" s="45"/>
      <c r="J26" s="42"/>
      <c r="K26" s="42"/>
      <c r="L26" s="42"/>
      <c r="M26" s="45"/>
      <c r="N26" s="42"/>
      <c r="O26" s="42"/>
      <c r="P26" s="42"/>
    </row>
    <row r="27" spans="1:16" x14ac:dyDescent="0.2">
      <c r="A27" s="42"/>
      <c r="B27" s="42"/>
      <c r="C27" s="42"/>
      <c r="D27" s="42"/>
      <c r="E27" s="45"/>
      <c r="F27" s="42"/>
      <c r="G27" s="42"/>
      <c r="H27" s="42"/>
      <c r="I27" s="45"/>
      <c r="J27" s="42"/>
      <c r="K27" s="42"/>
      <c r="L27" s="42"/>
      <c r="M27" s="45"/>
      <c r="N27" s="42"/>
      <c r="O27" s="42"/>
      <c r="P27" s="42"/>
    </row>
    <row r="28" spans="1:16" x14ac:dyDescent="0.2">
      <c r="A28" s="42"/>
      <c r="B28" s="42"/>
      <c r="C28" s="42"/>
      <c r="D28" s="42"/>
      <c r="E28" s="45"/>
      <c r="F28" s="42"/>
      <c r="G28" s="42"/>
      <c r="H28" s="42"/>
      <c r="I28" s="45"/>
      <c r="J28" s="42"/>
      <c r="K28" s="42"/>
      <c r="L28" s="42"/>
      <c r="M28" s="45"/>
      <c r="N28" s="42"/>
      <c r="O28" s="42"/>
      <c r="P28" s="42"/>
    </row>
    <row r="29" spans="1:16" x14ac:dyDescent="0.2">
      <c r="A29" s="42"/>
      <c r="B29" s="42"/>
      <c r="C29" s="42"/>
      <c r="D29" s="42"/>
      <c r="E29" s="45"/>
      <c r="F29" s="42"/>
      <c r="G29" s="42"/>
      <c r="H29" s="42"/>
      <c r="I29" s="45"/>
      <c r="J29" s="42"/>
      <c r="K29" s="42"/>
      <c r="L29" s="42"/>
      <c r="M29" s="45"/>
      <c r="N29" s="42"/>
      <c r="O29" s="42"/>
      <c r="P29" s="42"/>
    </row>
    <row r="30" spans="1:16" x14ac:dyDescent="0.2">
      <c r="A30" s="42"/>
      <c r="B30" s="42"/>
      <c r="C30" s="42"/>
      <c r="D30" s="42"/>
      <c r="E30" s="45"/>
      <c r="F30" s="42"/>
      <c r="G30" s="42"/>
      <c r="H30" s="42"/>
      <c r="I30" s="45"/>
      <c r="J30" s="42"/>
      <c r="K30" s="42"/>
      <c r="L30" s="42"/>
      <c r="M30" s="45"/>
      <c r="N30" s="42"/>
      <c r="O30" s="42"/>
      <c r="P30" s="42"/>
    </row>
    <row r="31" spans="1:16" x14ac:dyDescent="0.2">
      <c r="A31" s="42"/>
      <c r="B31" s="42"/>
      <c r="C31" s="42"/>
      <c r="D31" s="42"/>
      <c r="E31" s="45"/>
      <c r="F31" s="42"/>
      <c r="G31" s="42"/>
      <c r="H31" s="42"/>
      <c r="I31" s="45"/>
      <c r="J31" s="42"/>
      <c r="K31" s="42"/>
      <c r="L31" s="42"/>
      <c r="M31" s="45"/>
      <c r="N31" s="42"/>
      <c r="O31" s="42"/>
      <c r="P31" s="42"/>
    </row>
    <row r="32" spans="1:16" x14ac:dyDescent="0.2">
      <c r="A32" s="42"/>
      <c r="B32" s="42"/>
      <c r="C32" s="42"/>
      <c r="D32" s="42"/>
      <c r="E32" s="45"/>
      <c r="F32" s="42"/>
      <c r="G32" s="42"/>
      <c r="H32" s="42"/>
      <c r="I32" s="45"/>
      <c r="J32" s="42"/>
      <c r="K32" s="42"/>
      <c r="L32" s="42"/>
      <c r="M32" s="45"/>
      <c r="N32" s="42"/>
      <c r="O32" s="42"/>
      <c r="P32" s="42"/>
    </row>
    <row r="33" spans="1:16" x14ac:dyDescent="0.2">
      <c r="A33" s="42"/>
      <c r="B33" s="42"/>
      <c r="C33" s="42"/>
      <c r="D33" s="42"/>
      <c r="E33" s="45"/>
      <c r="F33" s="42"/>
      <c r="G33" s="42"/>
      <c r="H33" s="42"/>
      <c r="I33" s="45"/>
      <c r="J33" s="42"/>
      <c r="K33" s="42"/>
      <c r="L33" s="42"/>
      <c r="M33" s="45"/>
      <c r="N33" s="42"/>
      <c r="O33" s="42"/>
      <c r="P33" s="42"/>
    </row>
    <row r="34" spans="1:16" x14ac:dyDescent="0.2">
      <c r="A34" s="42"/>
      <c r="B34" s="42"/>
      <c r="C34" s="42"/>
      <c r="D34" s="42"/>
      <c r="E34" s="45"/>
      <c r="F34" s="42"/>
      <c r="G34" s="42"/>
      <c r="H34" s="42"/>
      <c r="I34" s="45"/>
      <c r="J34" s="42"/>
      <c r="K34" s="42"/>
      <c r="L34" s="42"/>
      <c r="M34" s="45"/>
      <c r="N34" s="42"/>
      <c r="O34" s="42"/>
      <c r="P34" s="42"/>
    </row>
    <row r="36" spans="1:16" x14ac:dyDescent="0.2">
      <c r="A36" s="71" t="s">
        <v>10</v>
      </c>
      <c r="B36" s="72">
        <f>+SUM(B11:B34)</f>
        <v>0</v>
      </c>
      <c r="C36" s="72">
        <f>+SUM(C11:C34)</f>
        <v>0</v>
      </c>
      <c r="D36" s="72">
        <f>+SUM(D11:D34)</f>
        <v>69374.179999999993</v>
      </c>
      <c r="F36" s="72">
        <f>+SUM(F11:F34)</f>
        <v>477731.91</v>
      </c>
      <c r="G36" s="72">
        <f>+SUM(G11:G34)</f>
        <v>864840.44</v>
      </c>
      <c r="H36" s="72">
        <f>+SUM(H11:H34)</f>
        <v>1334795.52</v>
      </c>
      <c r="J36" s="72">
        <f>+SUM(J11:J34)</f>
        <v>16925587.100000001</v>
      </c>
      <c r="K36" s="72">
        <f>+SUM(K11:K34)</f>
        <v>19017310.010000002</v>
      </c>
      <c r="L36" s="72">
        <f>+SUM(L11:L34)</f>
        <v>21845678.890000001</v>
      </c>
      <c r="N36" s="72">
        <f>+SUM(N11:N34)</f>
        <v>17403319.010000002</v>
      </c>
      <c r="O36" s="72">
        <f t="shared" ref="O36:P36" si="0">+SUM(O11:O34)</f>
        <v>19882150.450000003</v>
      </c>
      <c r="P36" s="72">
        <f t="shared" si="0"/>
        <v>23249848.59</v>
      </c>
    </row>
    <row r="40" spans="1:16" ht="31.5" customHeight="1" x14ac:dyDescent="0.2">
      <c r="A40" s="209"/>
      <c r="B40" s="209"/>
      <c r="C40" s="209"/>
      <c r="D40" s="209"/>
      <c r="E40" s="209"/>
      <c r="F40" s="209"/>
      <c r="G40" s="209"/>
      <c r="H40" s="209"/>
      <c r="I40" s="209"/>
      <c r="J40" s="209"/>
      <c r="K40" s="209"/>
      <c r="L40" s="209"/>
      <c r="M40" s="209"/>
      <c r="N40" s="209"/>
      <c r="O40" s="209"/>
      <c r="P40" s="209"/>
    </row>
    <row r="44" spans="1:16" x14ac:dyDescent="0.2">
      <c r="A44" s="176" t="s">
        <v>60</v>
      </c>
      <c r="B44" s="176"/>
      <c r="C44" s="176"/>
      <c r="D44" s="176" t="s">
        <v>62</v>
      </c>
      <c r="E44" s="176"/>
      <c r="F44" s="176"/>
      <c r="G44" s="176"/>
      <c r="H44" s="176"/>
      <c r="I44" s="176"/>
      <c r="J44" s="176"/>
      <c r="K44" s="176"/>
      <c r="L44" s="176" t="s">
        <v>64</v>
      </c>
      <c r="M44" s="176"/>
      <c r="N44" s="176"/>
      <c r="O44" s="176"/>
      <c r="P44" s="176"/>
    </row>
    <row r="45" spans="1:16" x14ac:dyDescent="0.2">
      <c r="A45" s="177" t="s">
        <v>33</v>
      </c>
      <c r="B45" s="177"/>
      <c r="C45" s="177"/>
      <c r="D45" s="177" t="s">
        <v>34</v>
      </c>
      <c r="E45" s="177"/>
      <c r="F45" s="177"/>
      <c r="G45" s="177"/>
      <c r="H45" s="177"/>
      <c r="I45" s="177"/>
      <c r="J45" s="177"/>
      <c r="K45" s="177"/>
      <c r="L45" s="177" t="s">
        <v>35</v>
      </c>
      <c r="M45" s="177"/>
      <c r="N45" s="177"/>
      <c r="O45" s="177"/>
      <c r="P45" s="177"/>
    </row>
  </sheetData>
  <mergeCells count="19">
    <mergeCell ref="A7:P7"/>
    <mergeCell ref="N9:P9"/>
    <mergeCell ref="A40:P40"/>
    <mergeCell ref="B8:L8"/>
    <mergeCell ref="A9:A10"/>
    <mergeCell ref="B9:D9"/>
    <mergeCell ref="F9:H9"/>
    <mergeCell ref="J9:L9"/>
    <mergeCell ref="A1:P1"/>
    <mergeCell ref="A2:P2"/>
    <mergeCell ref="A3:P3"/>
    <mergeCell ref="A4:P4"/>
    <mergeCell ref="A6:P6"/>
    <mergeCell ref="L44:P44"/>
    <mergeCell ref="L45:P45"/>
    <mergeCell ref="D44:K44"/>
    <mergeCell ref="D45:K45"/>
    <mergeCell ref="A44:C44"/>
    <mergeCell ref="A45:C45"/>
  </mergeCells>
  <printOptions horizontalCentered="1"/>
  <pageMargins left="0.19685039370078741" right="0.19685039370078741" top="0.39370078740157483" bottom="0.39370078740157483" header="0" footer="0"/>
  <pageSetup scale="61" orientation="landscape" r:id="rId1"/>
  <headerFooter alignWithMargins="0"/>
  <ignoredErrors>
    <ignoredError sqref="B36:D36 F36:H36 J36:L36 N36:P36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0"/>
  <sheetViews>
    <sheetView showGridLines="0" view="pageBreakPreview" topLeftCell="A13" zoomScaleNormal="100" zoomScaleSheetLayoutView="100" workbookViewId="0">
      <selection activeCell="G18" sqref="G18"/>
    </sheetView>
  </sheetViews>
  <sheetFormatPr baseColWidth="10" defaultRowHeight="12.75" x14ac:dyDescent="0.2"/>
  <cols>
    <col min="1" max="2" width="28.85546875" style="1" customWidth="1"/>
    <col min="3" max="3" width="28.85546875" style="52" customWidth="1"/>
    <col min="4" max="4" width="28.85546875" style="1" customWidth="1"/>
    <col min="5" max="5" width="30.7109375" style="1" customWidth="1"/>
    <col min="6" max="7" width="28.85546875" style="1" customWidth="1"/>
    <col min="8" max="16384" width="11.42578125" style="1"/>
  </cols>
  <sheetData>
    <row r="1" spans="1:7" customFormat="1" ht="21.75" customHeight="1" x14ac:dyDescent="0.2">
      <c r="A1" s="213" t="s">
        <v>0</v>
      </c>
      <c r="B1" s="213"/>
      <c r="C1" s="213"/>
      <c r="D1" s="213"/>
      <c r="E1" s="213"/>
      <c r="F1" s="213"/>
      <c r="G1" s="213"/>
    </row>
    <row r="2" spans="1:7" customFormat="1" ht="21.75" customHeight="1" x14ac:dyDescent="0.2">
      <c r="A2" s="178" t="s">
        <v>56</v>
      </c>
      <c r="B2" s="178"/>
      <c r="C2" s="178"/>
      <c r="D2" s="178"/>
      <c r="E2" s="178"/>
      <c r="F2" s="178"/>
      <c r="G2" s="214"/>
    </row>
    <row r="3" spans="1:7" customFormat="1" ht="21.75" customHeight="1" x14ac:dyDescent="0.2">
      <c r="A3" s="55" t="s">
        <v>36</v>
      </c>
      <c r="B3" s="55"/>
      <c r="C3" s="56"/>
      <c r="D3" s="55"/>
      <c r="E3" s="55"/>
      <c r="F3" s="55"/>
      <c r="G3" s="57"/>
    </row>
    <row r="4" spans="1:7" customFormat="1" ht="21.75" customHeight="1" x14ac:dyDescent="0.2">
      <c r="A4" s="29" t="s">
        <v>2</v>
      </c>
      <c r="B4" s="29"/>
      <c r="C4" s="56"/>
      <c r="D4" s="29"/>
      <c r="E4" s="29"/>
      <c r="F4" s="29"/>
      <c r="G4" s="29"/>
    </row>
    <row r="5" spans="1:7" customFormat="1" ht="14.25" customHeight="1" x14ac:dyDescent="0.2">
      <c r="A5" s="179"/>
      <c r="B5" s="179"/>
      <c r="C5" s="179"/>
      <c r="D5" s="179"/>
      <c r="E5" s="179"/>
      <c r="F5" s="179"/>
      <c r="G5" s="180"/>
    </row>
    <row r="6" spans="1:7" customFormat="1" ht="22.5" customHeight="1" x14ac:dyDescent="0.2">
      <c r="A6" s="215" t="s">
        <v>37</v>
      </c>
      <c r="B6" s="215"/>
      <c r="C6" s="215"/>
      <c r="D6" s="215"/>
      <c r="E6" s="215"/>
      <c r="F6" s="215"/>
      <c r="G6" s="215"/>
    </row>
    <row r="7" spans="1:7" customFormat="1" ht="22.5" customHeight="1" x14ac:dyDescent="0.2">
      <c r="A7" s="186" t="s">
        <v>38</v>
      </c>
      <c r="B7" s="186"/>
      <c r="C7" s="186"/>
      <c r="D7" s="186"/>
      <c r="E7" s="186"/>
      <c r="F7" s="186"/>
      <c r="G7" s="186"/>
    </row>
    <row r="8" spans="1:7" s="58" customFormat="1" ht="22.5" customHeight="1" x14ac:dyDescent="0.2">
      <c r="A8" s="104" t="s">
        <v>135</v>
      </c>
      <c r="B8" s="105"/>
      <c r="C8" s="105"/>
      <c r="D8" s="105"/>
      <c r="E8" s="105"/>
      <c r="F8" s="105"/>
      <c r="G8" s="106"/>
    </row>
    <row r="9" spans="1:7" s="51" customFormat="1" ht="28.5" customHeight="1" x14ac:dyDescent="0.2">
      <c r="A9" s="73"/>
      <c r="B9" s="74"/>
      <c r="C9" s="74"/>
      <c r="D9" s="75"/>
      <c r="E9" s="74"/>
      <c r="F9" s="74"/>
      <c r="G9" s="76"/>
    </row>
    <row r="10" spans="1:7" s="51" customFormat="1" ht="28.5" customHeight="1" x14ac:dyDescent="0.2">
      <c r="A10" s="86" t="s">
        <v>39</v>
      </c>
      <c r="B10" s="78"/>
      <c r="C10" s="78"/>
      <c r="D10" s="79"/>
      <c r="E10" s="78"/>
      <c r="F10" s="78"/>
      <c r="G10" s="80"/>
    </row>
    <row r="11" spans="1:7" s="51" customFormat="1" ht="28.5" customHeight="1" x14ac:dyDescent="0.2">
      <c r="A11" s="86" t="s">
        <v>139</v>
      </c>
      <c r="B11" s="78"/>
      <c r="C11" s="78"/>
      <c r="D11" s="79"/>
      <c r="E11" s="78"/>
      <c r="F11" s="78"/>
      <c r="G11" s="80"/>
    </row>
    <row r="12" spans="1:7" s="51" customFormat="1" ht="28.5" customHeight="1" x14ac:dyDescent="0.2">
      <c r="A12" s="86" t="s">
        <v>141</v>
      </c>
      <c r="B12" s="78"/>
      <c r="C12" s="78"/>
      <c r="D12" s="79"/>
      <c r="E12" s="78"/>
      <c r="F12" s="78"/>
      <c r="G12" s="80"/>
    </row>
    <row r="13" spans="1:7" s="51" customFormat="1" ht="28.5" customHeight="1" x14ac:dyDescent="0.2">
      <c r="A13" s="86" t="s">
        <v>140</v>
      </c>
      <c r="B13" s="78"/>
      <c r="C13" s="78"/>
      <c r="D13" s="79"/>
      <c r="E13" s="78"/>
      <c r="F13" s="78"/>
      <c r="G13" s="80"/>
    </row>
    <row r="14" spans="1:7" s="51" customFormat="1" ht="28.5" customHeight="1" x14ac:dyDescent="0.2">
      <c r="A14" s="77"/>
      <c r="B14" s="78"/>
      <c r="C14" s="78"/>
      <c r="D14" s="79"/>
      <c r="E14" s="78"/>
      <c r="F14" s="78"/>
      <c r="G14" s="80"/>
    </row>
    <row r="15" spans="1:7" s="51" customFormat="1" ht="28.5" customHeight="1" x14ac:dyDescent="0.2">
      <c r="A15" s="77"/>
      <c r="B15" s="78"/>
      <c r="C15" s="78"/>
      <c r="D15" s="79"/>
      <c r="E15" s="78"/>
      <c r="F15" s="78"/>
      <c r="G15" s="80"/>
    </row>
    <row r="16" spans="1:7" s="51" customFormat="1" ht="28.5" customHeight="1" x14ac:dyDescent="0.2">
      <c r="A16" s="77"/>
      <c r="B16" s="78"/>
      <c r="C16" s="78"/>
      <c r="D16" s="79"/>
      <c r="E16" s="78"/>
      <c r="F16" s="78"/>
      <c r="G16" s="80"/>
    </row>
    <row r="17" spans="1:9" s="51" customFormat="1" ht="28.5" customHeight="1" x14ac:dyDescent="0.2">
      <c r="A17" s="77"/>
      <c r="B17" s="78"/>
      <c r="C17" s="78"/>
      <c r="D17" s="79"/>
      <c r="E17" s="78"/>
      <c r="F17" s="78"/>
      <c r="G17" s="80"/>
    </row>
    <row r="18" spans="1:9" s="51" customFormat="1" ht="28.5" customHeight="1" x14ac:dyDescent="0.2">
      <c r="A18" s="77"/>
      <c r="B18" s="78"/>
      <c r="C18" s="78"/>
      <c r="D18" s="79"/>
      <c r="E18" s="78"/>
      <c r="F18" s="78"/>
      <c r="G18" s="80"/>
    </row>
    <row r="19" spans="1:9" s="51" customFormat="1" ht="28.5" customHeight="1" x14ac:dyDescent="0.2">
      <c r="A19" s="77"/>
      <c r="B19" s="78"/>
      <c r="C19" s="78"/>
      <c r="D19" s="79"/>
      <c r="E19" s="78"/>
      <c r="F19" s="78"/>
      <c r="G19" s="80"/>
    </row>
    <row r="20" spans="1:9" s="51" customFormat="1" ht="28.5" customHeight="1" x14ac:dyDescent="0.2">
      <c r="A20" s="81"/>
      <c r="B20" s="82"/>
      <c r="C20" s="83"/>
      <c r="D20" s="84"/>
      <c r="E20" s="83"/>
      <c r="F20" s="83"/>
      <c r="G20" s="85"/>
    </row>
    <row r="21" spans="1:9" x14ac:dyDescent="0.2">
      <c r="G21" s="53"/>
    </row>
    <row r="22" spans="1:9" ht="13.5" thickBot="1" x14ac:dyDescent="0.25">
      <c r="D22" s="54"/>
      <c r="E22" s="54"/>
      <c r="F22" s="54"/>
      <c r="G22" s="53"/>
    </row>
    <row r="23" spans="1:9" x14ac:dyDescent="0.2">
      <c r="A23" s="212"/>
      <c r="B23" s="212"/>
      <c r="C23" s="212"/>
      <c r="D23" s="212"/>
      <c r="E23" s="212"/>
      <c r="F23" s="212"/>
      <c r="G23" s="212"/>
    </row>
    <row r="27" spans="1:9" ht="15" x14ac:dyDescent="0.2">
      <c r="A27" s="161" t="s">
        <v>33</v>
      </c>
      <c r="B27" s="161"/>
      <c r="C27" s="161" t="s">
        <v>52</v>
      </c>
      <c r="D27" s="161"/>
      <c r="E27" s="161"/>
      <c r="F27" s="161" t="s">
        <v>35</v>
      </c>
      <c r="G27" s="161"/>
      <c r="H27" s="107"/>
      <c r="I27" s="107"/>
    </row>
    <row r="28" spans="1:9" ht="85.5" customHeight="1" x14ac:dyDescent="0.2">
      <c r="B28" s="108"/>
      <c r="C28" s="108"/>
      <c r="D28" s="108"/>
      <c r="E28" s="108"/>
      <c r="F28" s="94"/>
      <c r="G28" s="108"/>
      <c r="H28" s="108"/>
      <c r="I28" s="108"/>
    </row>
    <row r="29" spans="1:9" ht="15" x14ac:dyDescent="0.2">
      <c r="A29" s="161" t="s">
        <v>66</v>
      </c>
      <c r="B29" s="161"/>
      <c r="C29" s="161" t="s">
        <v>62</v>
      </c>
      <c r="D29" s="161"/>
      <c r="E29" s="161"/>
      <c r="F29" s="161" t="s">
        <v>64</v>
      </c>
      <c r="G29" s="161"/>
      <c r="H29" s="107"/>
      <c r="I29" s="107"/>
    </row>
    <row r="30" spans="1:9" ht="12.75" customHeight="1" x14ac:dyDescent="0.2">
      <c r="A30" s="174" t="s">
        <v>67</v>
      </c>
      <c r="B30" s="174"/>
      <c r="C30" s="174" t="s">
        <v>63</v>
      </c>
      <c r="D30" s="174"/>
      <c r="E30" s="174"/>
      <c r="F30" s="174" t="s">
        <v>65</v>
      </c>
      <c r="G30" s="174"/>
      <c r="H30" s="109"/>
      <c r="I30" s="109"/>
    </row>
  </sheetData>
  <sheetProtection insertRows="0"/>
  <mergeCells count="15">
    <mergeCell ref="A29:B29"/>
    <mergeCell ref="A30:B30"/>
    <mergeCell ref="C29:E29"/>
    <mergeCell ref="C30:E30"/>
    <mergeCell ref="F29:G29"/>
    <mergeCell ref="F30:G30"/>
    <mergeCell ref="A27:B27"/>
    <mergeCell ref="C27:E27"/>
    <mergeCell ref="F27:G27"/>
    <mergeCell ref="A23:G23"/>
    <mergeCell ref="A1:G1"/>
    <mergeCell ref="A2:G2"/>
    <mergeCell ref="A5:G5"/>
    <mergeCell ref="A6:G6"/>
    <mergeCell ref="A7:G7"/>
  </mergeCells>
  <pageMargins left="0.70866141732283472" right="0.70866141732283472" top="0.74803149606299213" bottom="0.74803149606299213" header="0.31496062992125984" footer="0.31496062992125984"/>
  <pageSetup scale="6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ECFD2-2545-466D-8C37-FB2976A78778}">
  <sheetPr>
    <pageSetUpPr fitToPage="1"/>
  </sheetPr>
  <dimension ref="A1:P30"/>
  <sheetViews>
    <sheetView showGridLines="0" view="pageBreakPreview" topLeftCell="A10" zoomScaleNormal="100" zoomScaleSheetLayoutView="100" workbookViewId="0">
      <selection activeCell="C21" sqref="C21"/>
    </sheetView>
  </sheetViews>
  <sheetFormatPr baseColWidth="10" defaultRowHeight="12.75" x14ac:dyDescent="0.2"/>
  <cols>
    <col min="1" max="2" width="28.85546875" style="1" customWidth="1"/>
    <col min="3" max="3" width="33" style="52" customWidth="1"/>
    <col min="4" max="4" width="28.85546875" style="1" customWidth="1"/>
    <col min="5" max="5" width="33" style="1" customWidth="1"/>
    <col min="6" max="6" width="28.85546875" style="1" customWidth="1"/>
    <col min="7" max="16384" width="11.42578125" style="1"/>
  </cols>
  <sheetData>
    <row r="1" spans="1:6" customFormat="1" ht="21.75" customHeight="1" x14ac:dyDescent="0.2">
      <c r="A1" s="213" t="s">
        <v>0</v>
      </c>
      <c r="B1" s="213"/>
      <c r="C1" s="213"/>
      <c r="D1" s="213"/>
      <c r="E1" s="213"/>
      <c r="F1" s="213"/>
    </row>
    <row r="2" spans="1:6" customFormat="1" ht="21.75" customHeight="1" x14ac:dyDescent="0.2">
      <c r="A2" s="178" t="s">
        <v>55</v>
      </c>
      <c r="B2" s="178"/>
      <c r="C2" s="178"/>
      <c r="D2" s="178"/>
      <c r="E2" s="178"/>
      <c r="F2" s="178"/>
    </row>
    <row r="3" spans="1:6" customFormat="1" ht="21.75" customHeight="1" x14ac:dyDescent="0.2">
      <c r="A3" s="55" t="s">
        <v>1</v>
      </c>
      <c r="B3" s="55"/>
      <c r="C3" s="56"/>
      <c r="D3" s="55"/>
      <c r="E3" s="55"/>
      <c r="F3" s="55"/>
    </row>
    <row r="4" spans="1:6" customFormat="1" ht="21.75" customHeight="1" x14ac:dyDescent="0.2">
      <c r="A4" s="29" t="s">
        <v>2</v>
      </c>
      <c r="B4" s="29"/>
      <c r="C4" s="56"/>
      <c r="D4" s="29"/>
      <c r="E4" s="29"/>
      <c r="F4" s="29"/>
    </row>
    <row r="5" spans="1:6" customFormat="1" ht="14.25" customHeight="1" x14ac:dyDescent="0.2">
      <c r="A5" s="179"/>
      <c r="B5" s="179"/>
      <c r="C5" s="179"/>
      <c r="D5" s="179"/>
      <c r="E5" s="179"/>
      <c r="F5" s="179"/>
    </row>
    <row r="6" spans="1:6" customFormat="1" ht="22.5" customHeight="1" x14ac:dyDescent="0.2">
      <c r="A6" s="215" t="s">
        <v>26</v>
      </c>
      <c r="B6" s="215"/>
      <c r="C6" s="215"/>
      <c r="D6" s="215"/>
      <c r="E6" s="215"/>
      <c r="F6" s="215"/>
    </row>
    <row r="7" spans="1:6" customFormat="1" ht="22.5" customHeight="1" x14ac:dyDescent="0.2">
      <c r="A7" s="186" t="s">
        <v>32</v>
      </c>
      <c r="B7" s="186"/>
      <c r="C7" s="186"/>
      <c r="D7" s="186"/>
      <c r="E7" s="186"/>
      <c r="F7" s="186"/>
    </row>
    <row r="8" spans="1:6" s="58" customFormat="1" ht="22.5" customHeight="1" x14ac:dyDescent="0.2">
      <c r="A8" s="216" t="s">
        <v>3</v>
      </c>
      <c r="B8" s="216" t="s">
        <v>4</v>
      </c>
      <c r="C8" s="216" t="s">
        <v>40</v>
      </c>
      <c r="D8" s="216" t="s">
        <v>5</v>
      </c>
      <c r="E8" s="216" t="s">
        <v>28</v>
      </c>
      <c r="F8" s="216" t="s">
        <v>6</v>
      </c>
    </row>
    <row r="9" spans="1:6" s="58" customFormat="1" ht="22.5" customHeight="1" x14ac:dyDescent="0.2">
      <c r="A9" s="216"/>
      <c r="B9" s="216"/>
      <c r="C9" s="216"/>
      <c r="D9" s="216"/>
      <c r="E9" s="216"/>
      <c r="F9" s="216"/>
    </row>
    <row r="10" spans="1:6" s="51" customFormat="1" ht="28.5" customHeight="1" x14ac:dyDescent="0.2">
      <c r="A10" s="49" t="s">
        <v>106</v>
      </c>
      <c r="B10" s="49" t="s">
        <v>108</v>
      </c>
      <c r="C10" s="49" t="s">
        <v>109</v>
      </c>
      <c r="D10" s="50">
        <v>2284</v>
      </c>
      <c r="E10" s="49" t="s">
        <v>107</v>
      </c>
      <c r="F10" s="49"/>
    </row>
    <row r="11" spans="1:6" s="51" customFormat="1" ht="28.5" customHeight="1" x14ac:dyDescent="0.2">
      <c r="A11" s="49" t="s">
        <v>106</v>
      </c>
      <c r="B11" s="49" t="s">
        <v>108</v>
      </c>
      <c r="C11" s="49" t="s">
        <v>110</v>
      </c>
      <c r="D11" s="50">
        <v>16</v>
      </c>
      <c r="E11" s="49" t="s">
        <v>107</v>
      </c>
      <c r="F11" s="49"/>
    </row>
    <row r="12" spans="1:6" s="51" customFormat="1" ht="28.5" customHeight="1" x14ac:dyDescent="0.2">
      <c r="A12" s="49" t="s">
        <v>106</v>
      </c>
      <c r="B12" s="49" t="s">
        <v>108</v>
      </c>
      <c r="C12" s="49" t="s">
        <v>111</v>
      </c>
      <c r="D12" s="50">
        <v>2177</v>
      </c>
      <c r="E12" s="49" t="s">
        <v>107</v>
      </c>
      <c r="F12" s="49"/>
    </row>
    <row r="13" spans="1:6" s="51" customFormat="1" ht="28.5" customHeight="1" x14ac:dyDescent="0.2">
      <c r="A13" s="49" t="s">
        <v>106</v>
      </c>
      <c r="B13" s="49" t="s">
        <v>108</v>
      </c>
      <c r="C13" s="49" t="s">
        <v>112</v>
      </c>
      <c r="D13" s="50">
        <v>16</v>
      </c>
      <c r="E13" s="49" t="s">
        <v>107</v>
      </c>
      <c r="F13" s="49"/>
    </row>
    <row r="14" spans="1:6" s="51" customFormat="1" ht="28.5" customHeight="1" x14ac:dyDescent="0.2">
      <c r="A14" s="49" t="s">
        <v>106</v>
      </c>
      <c r="B14" s="49" t="s">
        <v>132</v>
      </c>
      <c r="C14" s="49" t="s">
        <v>133</v>
      </c>
      <c r="D14" s="50">
        <v>3408</v>
      </c>
      <c r="E14" s="49" t="s">
        <v>107</v>
      </c>
      <c r="F14" s="49"/>
    </row>
    <row r="15" spans="1:6" s="51" customFormat="1" ht="28.5" customHeight="1" x14ac:dyDescent="0.2">
      <c r="A15" s="49" t="s">
        <v>106</v>
      </c>
      <c r="B15" s="49" t="s">
        <v>132</v>
      </c>
      <c r="C15" s="49" t="s">
        <v>134</v>
      </c>
      <c r="D15" s="50">
        <v>11</v>
      </c>
      <c r="E15" s="49" t="s">
        <v>107</v>
      </c>
      <c r="F15" s="49"/>
    </row>
    <row r="16" spans="1:6" s="51" customFormat="1" ht="28.5" customHeight="1" x14ac:dyDescent="0.2">
      <c r="A16" s="49"/>
      <c r="B16" s="49"/>
      <c r="C16" s="49"/>
      <c r="D16" s="50"/>
      <c r="E16" s="49"/>
      <c r="F16" s="49"/>
    </row>
    <row r="17" spans="1:16" s="51" customFormat="1" ht="28.5" customHeight="1" x14ac:dyDescent="0.2">
      <c r="A17" s="49"/>
      <c r="B17" s="49"/>
      <c r="C17" s="49"/>
      <c r="D17" s="50"/>
      <c r="E17" s="49"/>
      <c r="F17" s="49"/>
    </row>
    <row r="18" spans="1:16" s="51" customFormat="1" ht="28.5" customHeight="1" x14ac:dyDescent="0.2">
      <c r="A18" s="49"/>
      <c r="B18" s="49"/>
      <c r="C18" s="49"/>
      <c r="D18" s="50"/>
      <c r="E18" s="49"/>
      <c r="F18" s="49"/>
    </row>
    <row r="19" spans="1:16" s="51" customFormat="1" ht="28.5" customHeight="1" x14ac:dyDescent="0.2">
      <c r="A19" s="49"/>
      <c r="B19" s="49"/>
      <c r="C19" s="49"/>
      <c r="D19" s="50"/>
      <c r="E19" s="49"/>
      <c r="F19" s="49"/>
    </row>
    <row r="20" spans="1:16" s="51" customFormat="1" ht="28.5" customHeight="1" x14ac:dyDescent="0.2">
      <c r="A20" s="49"/>
      <c r="B20" s="49"/>
      <c r="C20" s="49"/>
      <c r="D20" s="50"/>
      <c r="E20" s="49"/>
      <c r="F20" s="49"/>
    </row>
    <row r="21" spans="1:16" s="51" customFormat="1" ht="28.5" customHeight="1" x14ac:dyDescent="0.2">
      <c r="A21" s="49"/>
      <c r="B21" s="49"/>
      <c r="C21" s="49"/>
      <c r="D21" s="50"/>
      <c r="E21" s="49"/>
      <c r="F21" s="49"/>
    </row>
    <row r="22" spans="1:16" s="51" customFormat="1" ht="28.5" customHeight="1" x14ac:dyDescent="0.2">
      <c r="A22" s="49"/>
      <c r="B22" s="49"/>
      <c r="C22" s="49"/>
      <c r="D22" s="50"/>
      <c r="E22" s="49"/>
      <c r="F22" s="49"/>
    </row>
    <row r="24" spans="1:16" ht="13.5" thickBot="1" x14ac:dyDescent="0.25">
      <c r="D24" s="54"/>
      <c r="E24" s="54"/>
      <c r="F24" s="54"/>
    </row>
    <row r="25" spans="1:16" ht="65.25" customHeight="1" x14ac:dyDescent="0.2">
      <c r="A25" s="212"/>
      <c r="B25" s="212"/>
      <c r="C25" s="212"/>
      <c r="D25" s="212"/>
      <c r="E25" s="212"/>
      <c r="F25" s="212"/>
    </row>
    <row r="28" spans="1:16" x14ac:dyDescent="0.2">
      <c r="C28" s="1"/>
    </row>
    <row r="29" spans="1:16" x14ac:dyDescent="0.2">
      <c r="A29" s="176" t="s">
        <v>60</v>
      </c>
      <c r="B29" s="176"/>
      <c r="C29" s="176" t="s">
        <v>62</v>
      </c>
      <c r="D29" s="176"/>
      <c r="E29" s="176" t="s">
        <v>64</v>
      </c>
      <c r="F29" s="176"/>
    </row>
    <row r="30" spans="1:16" x14ac:dyDescent="0.2">
      <c r="A30" s="177" t="s">
        <v>33</v>
      </c>
      <c r="B30" s="177"/>
      <c r="C30" s="177" t="s">
        <v>34</v>
      </c>
      <c r="D30" s="177"/>
      <c r="E30" s="177" t="s">
        <v>35</v>
      </c>
      <c r="F30" s="177"/>
      <c r="G30" s="60"/>
      <c r="H30" s="60"/>
      <c r="I30" s="60"/>
      <c r="J30" s="60"/>
      <c r="K30" s="60"/>
      <c r="L30" s="60"/>
      <c r="M30" s="60"/>
      <c r="N30" s="60"/>
      <c r="O30" s="60"/>
      <c r="P30" s="60"/>
    </row>
  </sheetData>
  <sheetProtection insertRows="0"/>
  <mergeCells count="18">
    <mergeCell ref="F8:F9"/>
    <mergeCell ref="A25:F25"/>
    <mergeCell ref="A1:F1"/>
    <mergeCell ref="A2:F2"/>
    <mergeCell ref="A5:F5"/>
    <mergeCell ref="A6:F6"/>
    <mergeCell ref="A7:F7"/>
    <mergeCell ref="A8:A9"/>
    <mergeCell ref="B8:B9"/>
    <mergeCell ref="C8:C9"/>
    <mergeCell ref="D8:D9"/>
    <mergeCell ref="E8:E9"/>
    <mergeCell ref="A29:B29"/>
    <mergeCell ref="A30:B30"/>
    <mergeCell ref="C29:D29"/>
    <mergeCell ref="C30:D30"/>
    <mergeCell ref="E29:F29"/>
    <mergeCell ref="E30:F30"/>
  </mergeCells>
  <pageMargins left="0.70866141732283472" right="0.70866141732283472" top="0.74803149606299213" bottom="0.74803149606299213" header="0.31496062992125984" footer="0.31496062992125984"/>
  <pageSetup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7</vt:i4>
      </vt:variant>
    </vt:vector>
  </HeadingPairs>
  <TitlesOfParts>
    <vt:vector size="13" baseType="lpstr">
      <vt:lpstr>Carátula</vt:lpstr>
      <vt:lpstr>Frac I</vt:lpstr>
      <vt:lpstr>Frac II </vt:lpstr>
      <vt:lpstr>Frac III</vt:lpstr>
      <vt:lpstr>FRAC IV</vt:lpstr>
      <vt:lpstr>FRAC V</vt:lpstr>
      <vt:lpstr>Carátula!Área_de_impresión</vt:lpstr>
      <vt:lpstr>'Frac I'!Área_de_impresión</vt:lpstr>
      <vt:lpstr>'Frac II '!Área_de_impresión</vt:lpstr>
      <vt:lpstr>'Frac III'!Área_de_impresión</vt:lpstr>
      <vt:lpstr>'FRAC IV'!Área_de_impresión</vt:lpstr>
      <vt:lpstr>'FRAC V'!Área_de_impresión</vt:lpstr>
      <vt:lpstr>'Frac II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Eliseo</dc:creator>
  <cp:lastModifiedBy>Juan Martinez Bautista</cp:lastModifiedBy>
  <cp:lastPrinted>2025-10-14T16:56:54Z</cp:lastPrinted>
  <dcterms:created xsi:type="dcterms:W3CDTF">2011-02-10T20:19:47Z</dcterms:created>
  <dcterms:modified xsi:type="dcterms:W3CDTF">2025-10-14T16:56:55Z</dcterms:modified>
</cp:coreProperties>
</file>