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8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<sst xmlns="http://schemas.openxmlformats.org/spreadsheetml/2006/main" count="162" uniqueCount="89">
  <si>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</si>
  <si>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</si>
  <si>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</si>
  <si>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</si>
  <si>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</si>
  <si>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</si>
  <si>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</si>
  <si>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</si>
  <si>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</si>
  <si>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</si>
  <si>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</si>
  <si>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</si>
  <si>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</si>
  <si>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</si>
  <si>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</si>
  <si>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</si>
  <si>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</si>
  <si>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</si>
  <si>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</si>
  <si>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</si>
  <si>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</si>
  <si>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</si>
  <si>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</si>
  <si>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</si>
  <si>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</si>
  <si>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</si>
  <si>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</si>
  <si>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</si>
  <si>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</si>
  <si>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</si>
  <si>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</si>
  <si>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</si>
  <si>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</si>
  <si>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</si>
  <si>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</si>
  <si>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</si>
  <si>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</si>
  <si>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</si>
  <si>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</si>
  <si>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</si>
  <si>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</si>
  <si>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</si>
  <si>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</si>
  <si>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</si>
  <si>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</si>
  <si>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</si>
  <si>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</si>
  <si>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</si>
  <si>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</si>
  <si>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</si>
  <si>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</si>
  <si>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</si>
  <si>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</si>
  <si>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</si>
  <si>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</si>
  <si>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</si>
  <si>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</si>
  <si>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</si>
  <si>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</si>
  <si>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</si>
  <si>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</si>
  <si>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</si>
  <si>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</si>
  <si>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</si>
  <si>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</si>
  <si>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</si>
  <si>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</si>
  <si>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</si>
  <si>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</si>
  <si>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</si>
  <si>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</si>
  <si>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</si>
  <si>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</si>
  <si>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</si>
  <si>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</si>
  <si>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</si>
  <si>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</si>
  <si>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</si>
  <si>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</si>
  <si>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</si>
  <si>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</si>
  <si>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</si>
  <si>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</si>
  <si>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</si>
  <si>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</si>
  <si>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</si>
  <si>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</si>
  <si>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POLITECNICA DE FRANCISCO I MADERO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</si>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</sst>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42735183</v>
      </c>
      <c r="E10" s="14">
        <f t="shared" si="0"/>
        <v>-165211.1200000003</v>
      </c>
      <c r="F10" s="14">
        <f t="shared" si="0"/>
        <v>42569971.88</v>
      </c>
      <c r="G10" s="14">
        <f t="shared" si="0"/>
        <v>42027018.629999995</v>
      </c>
      <c r="H10" s="14">
        <f t="shared" si="0"/>
        <v>39469466.93</v>
      </c>
      <c r="I10" s="14">
        <f t="shared" si="0"/>
        <v>542953.2500000003</v>
      </c>
    </row>
    <row r="11" spans="2:9" ht="12.75">
      <c r="B11" s="3" t="s">
        <v>12</v>
      </c>
      <c r="C11" s="9"/>
      <c r="D11" s="15">
        <f aca="true" t="shared" si="1" ref="D11:I11">SUM(D12:D18)</f>
        <v>26323541</v>
      </c>
      <c r="E11" s="15">
        <f t="shared" si="1"/>
        <v>2423968.33</v>
      </c>
      <c r="F11" s="15">
        <f t="shared" si="1"/>
        <v>28747509.33</v>
      </c>
      <c r="G11" s="15">
        <f t="shared" si="1"/>
        <v>28707025.759999998</v>
      </c>
      <c r="H11" s="15">
        <f t="shared" si="1"/>
        <v>28009128.49</v>
      </c>
      <c r="I11" s="15">
        <f t="shared" si="1"/>
        <v>40483.5700000003</v>
      </c>
    </row>
    <row r="12" spans="2:9" ht="12.75">
      <c r="B12" s="13" t="s">
        <v>13</v>
      </c>
      <c r="C12" s="11"/>
      <c r="D12" s="15">
        <v>19357440</v>
      </c>
      <c r="E12" s="16">
        <v>-316121.44</v>
      </c>
      <c r="F12" s="16">
        <f>D12+E12</f>
        <v>19041318.56</v>
      </c>
      <c r="G12" s="16">
        <v>19000834.99</v>
      </c>
      <c r="H12" s="16">
        <v>19000834.99</v>
      </c>
      <c r="I12" s="16">
        <f>F12-G12</f>
        <v>40483.5700000003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5592162</v>
      </c>
      <c r="E14" s="16">
        <v>-183889.07</v>
      </c>
      <c r="F14" s="16">
        <f t="shared" si="2"/>
        <v>5408272.93</v>
      </c>
      <c r="G14" s="16">
        <v>5408272.93</v>
      </c>
      <c r="H14" s="16">
        <v>5408272.93</v>
      </c>
      <c r="I14" s="16">
        <f t="shared" si="3"/>
        <v>0</v>
      </c>
    </row>
    <row r="15" spans="2:9" ht="12.75">
      <c r="B15" s="13" t="s">
        <v>16</v>
      </c>
      <c r="C15" s="11"/>
      <c r="D15" s="15">
        <v>1373939</v>
      </c>
      <c r="E15" s="16">
        <v>2923978.84</v>
      </c>
      <c r="F15" s="16">
        <f t="shared" si="2"/>
        <v>4297917.84</v>
      </c>
      <c r="G15" s="16">
        <v>4297917.84</v>
      </c>
      <c r="H15" s="16">
        <v>3600020.57</v>
      </c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2250111</v>
      </c>
      <c r="E19" s="15">
        <f t="shared" si="4"/>
        <v>1014111.55</v>
      </c>
      <c r="F19" s="15">
        <f t="shared" si="4"/>
        <v>3264222.55</v>
      </c>
      <c r="G19" s="15">
        <f t="shared" si="4"/>
        <v>3253083.03</v>
      </c>
      <c r="H19" s="15">
        <f t="shared" si="4"/>
        <v>2527855.55</v>
      </c>
      <c r="I19" s="15">
        <f t="shared" si="4"/>
        <v>11139.51999999996</v>
      </c>
    </row>
    <row r="20" spans="2:9" ht="12.75">
      <c r="B20" s="13" t="s">
        <v>21</v>
      </c>
      <c r="C20" s="11"/>
      <c r="D20" s="15">
        <v>337904</v>
      </c>
      <c r="E20" s="16">
        <v>479717.93</v>
      </c>
      <c r="F20" s="15">
        <f aca="true" t="shared" si="5" ref="F20:F28">D20+E20</f>
        <v>817621.9299999999</v>
      </c>
      <c r="G20" s="16">
        <v>817620.94</v>
      </c>
      <c r="H20" s="16">
        <v>617603.77</v>
      </c>
      <c r="I20" s="16">
        <f>F20-G20</f>
        <v>0.9899999999906868</v>
      </c>
    </row>
    <row r="21" spans="2:9" ht="12.75">
      <c r="B21" s="13" t="s">
        <v>22</v>
      </c>
      <c r="C21" s="11"/>
      <c r="D21" s="15">
        <v>142000</v>
      </c>
      <c r="E21" s="16">
        <v>184087.91</v>
      </c>
      <c r="F21" s="15">
        <f t="shared" si="5"/>
        <v>326087.91000000003</v>
      </c>
      <c r="G21" s="16">
        <v>326087.91</v>
      </c>
      <c r="H21" s="16">
        <v>252093.91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>
        <v>148830</v>
      </c>
      <c r="E22" s="16">
        <v>4225</v>
      </c>
      <c r="F22" s="15">
        <f t="shared" si="5"/>
        <v>153055</v>
      </c>
      <c r="G22" s="16">
        <v>153055</v>
      </c>
      <c r="H22" s="16">
        <v>47945</v>
      </c>
      <c r="I22" s="16">
        <f t="shared" si="6"/>
        <v>0</v>
      </c>
    </row>
    <row r="23" spans="2:9" ht="12.75">
      <c r="B23" s="13" t="s">
        <v>24</v>
      </c>
      <c r="C23" s="11"/>
      <c r="D23" s="15">
        <v>309000</v>
      </c>
      <c r="E23" s="16">
        <v>151855.08</v>
      </c>
      <c r="F23" s="15">
        <f t="shared" si="5"/>
        <v>460855.07999999996</v>
      </c>
      <c r="G23" s="16">
        <v>449716.55</v>
      </c>
      <c r="H23" s="16">
        <v>269067.06</v>
      </c>
      <c r="I23" s="16">
        <f t="shared" si="6"/>
        <v>11138.52999999997</v>
      </c>
    </row>
    <row r="24" spans="2:9" ht="12.75">
      <c r="B24" s="13" t="s">
        <v>25</v>
      </c>
      <c r="C24" s="11"/>
      <c r="D24" s="15">
        <v>312670</v>
      </c>
      <c r="E24" s="16">
        <v>-48760.96</v>
      </c>
      <c r="F24" s="15">
        <f t="shared" si="5"/>
        <v>263909.04</v>
      </c>
      <c r="G24" s="16">
        <v>263909.04</v>
      </c>
      <c r="H24" s="16">
        <v>172779.2</v>
      </c>
      <c r="I24" s="16">
        <f t="shared" si="6"/>
        <v>0</v>
      </c>
    </row>
    <row r="25" spans="2:9" ht="12.75">
      <c r="B25" s="13" t="s">
        <v>26</v>
      </c>
      <c r="C25" s="11"/>
      <c r="D25" s="15">
        <v>672550</v>
      </c>
      <c r="E25" s="16">
        <v>34348.38</v>
      </c>
      <c r="F25" s="15">
        <f t="shared" si="5"/>
        <v>706898.38</v>
      </c>
      <c r="G25" s="16">
        <v>706898.38</v>
      </c>
      <c r="H25" s="16">
        <v>702998.39</v>
      </c>
      <c r="I25" s="16">
        <f t="shared" si="6"/>
        <v>0</v>
      </c>
    </row>
    <row r="26" spans="2:9" ht="12.75">
      <c r="B26" s="13" t="s">
        <v>27</v>
      </c>
      <c r="C26" s="11"/>
      <c r="D26" s="15">
        <v>258157</v>
      </c>
      <c r="E26" s="16">
        <v>162010.67</v>
      </c>
      <c r="F26" s="15">
        <f t="shared" si="5"/>
        <v>420167.67000000004</v>
      </c>
      <c r="G26" s="16">
        <v>420167.67</v>
      </c>
      <c r="H26" s="16">
        <v>420167.67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69000</v>
      </c>
      <c r="E28" s="16">
        <v>46627.54</v>
      </c>
      <c r="F28" s="15">
        <f t="shared" si="5"/>
        <v>115627.54000000001</v>
      </c>
      <c r="G28" s="16">
        <v>115627.54</v>
      </c>
      <c r="H28" s="16">
        <v>45200.55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10941499</v>
      </c>
      <c r="E29" s="15">
        <f t="shared" si="7"/>
        <v>-442020.95</v>
      </c>
      <c r="F29" s="15">
        <f t="shared" si="7"/>
        <v>10499478.049999999</v>
      </c>
      <c r="G29" s="15">
        <f t="shared" si="7"/>
        <v>10066909.84</v>
      </c>
      <c r="H29" s="15">
        <f t="shared" si="7"/>
        <v>8932482.89</v>
      </c>
      <c r="I29" s="15">
        <f t="shared" si="7"/>
        <v>432568.2100000001</v>
      </c>
    </row>
    <row r="30" spans="2:9" ht="12.75">
      <c r="B30" s="13" t="s">
        <v>31</v>
      </c>
      <c r="C30" s="11"/>
      <c r="D30" s="15">
        <v>2145490</v>
      </c>
      <c r="E30" s="16">
        <v>-316315.5</v>
      </c>
      <c r="F30" s="15">
        <f aca="true" t="shared" si="8" ref="F30:F38">D30+E30</f>
        <v>1829174.5</v>
      </c>
      <c r="G30" s="16">
        <v>1829174.49</v>
      </c>
      <c r="H30" s="16">
        <v>1796591.89</v>
      </c>
      <c r="I30" s="16">
        <f t="shared" si="6"/>
        <v>0.010000000009313226</v>
      </c>
    </row>
    <row r="31" spans="2:9" ht="12.75">
      <c r="B31" s="13" t="s">
        <v>32</v>
      </c>
      <c r="C31" s="11"/>
      <c r="D31" s="15">
        <v>73200</v>
      </c>
      <c r="E31" s="16">
        <v>485045.12</v>
      </c>
      <c r="F31" s="15">
        <f t="shared" si="8"/>
        <v>558245.12</v>
      </c>
      <c r="G31" s="16">
        <v>558245.12</v>
      </c>
      <c r="H31" s="16">
        <v>105017.12</v>
      </c>
      <c r="I31" s="16">
        <f t="shared" si="6"/>
        <v>0</v>
      </c>
    </row>
    <row r="32" spans="2:9" ht="12.75">
      <c r="B32" s="13" t="s">
        <v>33</v>
      </c>
      <c r="C32" s="11"/>
      <c r="D32" s="15">
        <v>2733750</v>
      </c>
      <c r="E32" s="16">
        <v>-588731.7</v>
      </c>
      <c r="F32" s="15">
        <f t="shared" si="8"/>
        <v>2145018.3</v>
      </c>
      <c r="G32" s="16">
        <v>2145018.3</v>
      </c>
      <c r="H32" s="16">
        <v>2145018.3</v>
      </c>
      <c r="I32" s="16">
        <f t="shared" si="6"/>
        <v>0</v>
      </c>
    </row>
    <row r="33" spans="2:9" ht="12.75">
      <c r="B33" s="13" t="s">
        <v>34</v>
      </c>
      <c r="C33" s="11"/>
      <c r="D33" s="15">
        <v>153000</v>
      </c>
      <c r="E33" s="16">
        <v>-30895.34</v>
      </c>
      <c r="F33" s="15">
        <f t="shared" si="8"/>
        <v>122104.66</v>
      </c>
      <c r="G33" s="16">
        <v>122104.66</v>
      </c>
      <c r="H33" s="16">
        <v>122104.66</v>
      </c>
      <c r="I33" s="16">
        <f t="shared" si="6"/>
        <v>0</v>
      </c>
    </row>
    <row r="34" spans="2:9" ht="12.75">
      <c r="B34" s="13" t="s">
        <v>35</v>
      </c>
      <c r="C34" s="11"/>
      <c r="D34" s="15">
        <v>1768000</v>
      </c>
      <c r="E34" s="16">
        <v>788043.6</v>
      </c>
      <c r="F34" s="15">
        <f t="shared" si="8"/>
        <v>2556043.6</v>
      </c>
      <c r="G34" s="16">
        <v>2556043.2</v>
      </c>
      <c r="H34" s="16">
        <v>2402187.7</v>
      </c>
      <c r="I34" s="16">
        <f t="shared" si="6"/>
        <v>0.39999999990686774</v>
      </c>
    </row>
    <row r="35" spans="2:9" ht="12.75">
      <c r="B35" s="13" t="s">
        <v>36</v>
      </c>
      <c r="C35" s="11"/>
      <c r="D35" s="15">
        <v>409579</v>
      </c>
      <c r="E35" s="16">
        <v>102132.93</v>
      </c>
      <c r="F35" s="15">
        <f t="shared" si="8"/>
        <v>511711.93</v>
      </c>
      <c r="G35" s="16">
        <v>509479.83</v>
      </c>
      <c r="H35" s="16">
        <v>407071.98</v>
      </c>
      <c r="I35" s="16">
        <f t="shared" si="6"/>
        <v>2232.0999999999767</v>
      </c>
    </row>
    <row r="36" spans="2:9" ht="12.75">
      <c r="B36" s="13" t="s">
        <v>37</v>
      </c>
      <c r="C36" s="11"/>
      <c r="D36" s="15">
        <v>192100</v>
      </c>
      <c r="E36" s="16">
        <v>-183972</v>
      </c>
      <c r="F36" s="15">
        <f t="shared" si="8"/>
        <v>8128</v>
      </c>
      <c r="G36" s="16">
        <v>8128</v>
      </c>
      <c r="H36" s="16">
        <v>8128</v>
      </c>
      <c r="I36" s="16">
        <f t="shared" si="6"/>
        <v>0</v>
      </c>
    </row>
    <row r="37" spans="2:9" ht="12.75">
      <c r="B37" s="13" t="s">
        <v>38</v>
      </c>
      <c r="C37" s="11"/>
      <c r="D37" s="15">
        <v>148000</v>
      </c>
      <c r="E37" s="16">
        <v>-89955.33</v>
      </c>
      <c r="F37" s="15">
        <f t="shared" si="8"/>
        <v>58044.67</v>
      </c>
      <c r="G37" s="16">
        <v>58044.67</v>
      </c>
      <c r="H37" s="16">
        <v>58044.67</v>
      </c>
      <c r="I37" s="16">
        <f t="shared" si="6"/>
        <v>0</v>
      </c>
    </row>
    <row r="38" spans="2:9" ht="12.75">
      <c r="B38" s="13" t="s">
        <v>39</v>
      </c>
      <c r="C38" s="11"/>
      <c r="D38" s="15">
        <v>3318380</v>
      </c>
      <c r="E38" s="16">
        <v>-607372.73</v>
      </c>
      <c r="F38" s="15">
        <f t="shared" si="8"/>
        <v>2711007.27</v>
      </c>
      <c r="G38" s="16">
        <v>2280671.57</v>
      </c>
      <c r="H38" s="16">
        <v>1888318.57</v>
      </c>
      <c r="I38" s="16">
        <f t="shared" si="6"/>
        <v>430335.7000000002</v>
      </c>
    </row>
    <row r="39" spans="2:9" ht="25.5" customHeight="1">
      <c r="B39" s="37" t="s">
        <v>40</v>
      </c>
      <c r="C39" s="38"/>
      <c r="D39" s="15">
        <f aca="true" t="shared" si="9" ref="D39:I39">SUM(D40:D48)</f>
        <v>3220032</v>
      </c>
      <c r="E39" s="15">
        <f t="shared" si="9"/>
        <v>-3220032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>
        <v>3220032</v>
      </c>
      <c r="E40" s="16">
        <v>-3220032</v>
      </c>
      <c r="F40" s="15">
        <f>D40+E40</f>
        <v>0</v>
      </c>
      <c r="G40" s="16">
        <v>0</v>
      </c>
      <c r="H40" s="16">
        <v>0</v>
      </c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58761.95</v>
      </c>
      <c r="F63" s="15">
        <f>F64+F65+F66+F67+F68+F70+F71</f>
        <v>58761.95</v>
      </c>
      <c r="G63" s="15">
        <f>SUM(G64:G71)</f>
        <v>0</v>
      </c>
      <c r="H63" s="15">
        <f>SUM(H64:H71)</f>
        <v>0</v>
      </c>
      <c r="I63" s="16">
        <f t="shared" si="6"/>
        <v>58761.95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>
        <v>0</v>
      </c>
      <c r="E71" s="16">
        <v>58761.95</v>
      </c>
      <c r="F71" s="15">
        <f t="shared" si="10"/>
        <v>58761.95</v>
      </c>
      <c r="G71" s="16">
        <v>0</v>
      </c>
      <c r="H71" s="16">
        <v>0</v>
      </c>
      <c r="I71" s="16">
        <f t="shared" si="6"/>
        <v>58761.95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24559414</v>
      </c>
      <c r="E85" s="21">
        <f>E86+E104+E94+E114+E124+E134+E138+E147+E151</f>
        <v>7692792.000000002</v>
      </c>
      <c r="F85" s="21">
        <f t="shared" si="12"/>
        <v>32252206</v>
      </c>
      <c r="G85" s="21">
        <f>G86+G104+G94+G114+G124+G134+G138+G147+G151</f>
        <v>31900466.529999997</v>
      </c>
      <c r="H85" s="21">
        <f>H86+H104+H94+H114+H124+H134+H138+H147+H151</f>
        <v>30886820.250000004</v>
      </c>
      <c r="I85" s="21">
        <f t="shared" si="12"/>
        <v>351739.4699999988</v>
      </c>
    </row>
    <row r="86" spans="2:9" ht="12.75">
      <c r="B86" s="3" t="s">
        <v>12</v>
      </c>
      <c r="C86" s="9"/>
      <c r="D86" s="15">
        <f>SUM(D87:D93)</f>
        <v>22110897</v>
      </c>
      <c r="E86" s="15">
        <f>SUM(E87:E93)</f>
        <v>4586774.220000001</v>
      </c>
      <c r="F86" s="15">
        <f>SUM(F87:F93)</f>
        <v>26697671.22</v>
      </c>
      <c r="G86" s="15">
        <f>SUM(G87:G93)</f>
        <v>26657187.91</v>
      </c>
      <c r="H86" s="15">
        <f>SUM(H87:H93)</f>
        <v>25959290.630000003</v>
      </c>
      <c r="I86" s="16">
        <f aca="true" t="shared" si="13" ref="I86:I149">F86-G86</f>
        <v>40483.30999999866</v>
      </c>
    </row>
    <row r="87" spans="2:9" ht="12.75">
      <c r="B87" s="13" t="s">
        <v>13</v>
      </c>
      <c r="C87" s="11"/>
      <c r="D87" s="15">
        <v>17785737</v>
      </c>
      <c r="E87" s="16">
        <v>1255581.41</v>
      </c>
      <c r="F87" s="15">
        <f aca="true" t="shared" si="14" ref="F87:F103">D87+E87</f>
        <v>19041318.41</v>
      </c>
      <c r="G87" s="16">
        <v>19000835.1</v>
      </c>
      <c r="H87" s="16">
        <v>19000835.1</v>
      </c>
      <c r="I87" s="16">
        <f t="shared" si="13"/>
        <v>40483.30999999866</v>
      </c>
    </row>
    <row r="88" spans="2:9" ht="12.75">
      <c r="B88" s="13" t="s">
        <v>14</v>
      </c>
      <c r="C88" s="11"/>
      <c r="D88" s="15">
        <v>0</v>
      </c>
      <c r="E88" s="16">
        <v>36000</v>
      </c>
      <c r="F88" s="15">
        <f t="shared" si="14"/>
        <v>36000</v>
      </c>
      <c r="G88" s="16">
        <v>36000</v>
      </c>
      <c r="H88" s="16">
        <v>36000</v>
      </c>
      <c r="I88" s="16">
        <f t="shared" si="13"/>
        <v>0</v>
      </c>
    </row>
    <row r="89" spans="2:9" ht="12.75">
      <c r="B89" s="13" t="s">
        <v>15</v>
      </c>
      <c r="C89" s="11"/>
      <c r="D89" s="15">
        <v>3154552</v>
      </c>
      <c r="E89" s="16">
        <v>167882.84</v>
      </c>
      <c r="F89" s="15">
        <f t="shared" si="14"/>
        <v>3322434.84</v>
      </c>
      <c r="G89" s="16">
        <v>3322434.84</v>
      </c>
      <c r="H89" s="16">
        <v>3322434.84</v>
      </c>
      <c r="I89" s="16">
        <f t="shared" si="13"/>
        <v>0</v>
      </c>
    </row>
    <row r="90" spans="2:9" ht="12.75">
      <c r="B90" s="13" t="s">
        <v>16</v>
      </c>
      <c r="C90" s="11"/>
      <c r="D90" s="15">
        <v>1170608</v>
      </c>
      <c r="E90" s="16">
        <v>3127309.97</v>
      </c>
      <c r="F90" s="15">
        <f t="shared" si="14"/>
        <v>4297917.970000001</v>
      </c>
      <c r="G90" s="16">
        <v>4297917.97</v>
      </c>
      <c r="H90" s="16">
        <v>3600020.69</v>
      </c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132750</v>
      </c>
      <c r="E94" s="15">
        <f>SUM(E95:E103)</f>
        <v>1356906.65</v>
      </c>
      <c r="F94" s="15">
        <f>SUM(F95:F103)</f>
        <v>1489656.65</v>
      </c>
      <c r="G94" s="15">
        <f>SUM(G95:G103)</f>
        <v>1478522.2399999998</v>
      </c>
      <c r="H94" s="15">
        <f>SUM(H95:H103)</f>
        <v>1195159.3599999999</v>
      </c>
      <c r="I94" s="16">
        <f t="shared" si="13"/>
        <v>11134.410000000149</v>
      </c>
    </row>
    <row r="95" spans="2:9" ht="12.75">
      <c r="B95" s="13" t="s">
        <v>21</v>
      </c>
      <c r="C95" s="11"/>
      <c r="D95" s="15">
        <v>0</v>
      </c>
      <c r="E95" s="16">
        <v>216483.83</v>
      </c>
      <c r="F95" s="15">
        <f t="shared" si="14"/>
        <v>216483.83</v>
      </c>
      <c r="G95" s="16">
        <v>216483.83</v>
      </c>
      <c r="H95" s="16">
        <v>176216.98</v>
      </c>
      <c r="I95" s="16">
        <f t="shared" si="13"/>
        <v>0</v>
      </c>
    </row>
    <row r="96" spans="2:9" ht="12.75">
      <c r="B96" s="13" t="s">
        <v>22</v>
      </c>
      <c r="C96" s="11"/>
      <c r="D96" s="15">
        <v>0</v>
      </c>
      <c r="E96" s="16">
        <v>102904.76</v>
      </c>
      <c r="F96" s="15">
        <f t="shared" si="14"/>
        <v>102904.76</v>
      </c>
      <c r="G96" s="16">
        <v>102904.76</v>
      </c>
      <c r="H96" s="16">
        <v>102904.76</v>
      </c>
      <c r="I96" s="16">
        <f t="shared" si="13"/>
        <v>0</v>
      </c>
    </row>
    <row r="97" spans="2:9" ht="12.75">
      <c r="B97" s="13" t="s">
        <v>23</v>
      </c>
      <c r="C97" s="11"/>
      <c r="D97" s="15">
        <v>0</v>
      </c>
      <c r="E97" s="16">
        <v>86880</v>
      </c>
      <c r="F97" s="15">
        <f t="shared" si="14"/>
        <v>86880</v>
      </c>
      <c r="G97" s="16">
        <v>86880</v>
      </c>
      <c r="H97" s="16">
        <v>86880</v>
      </c>
      <c r="I97" s="16">
        <f t="shared" si="13"/>
        <v>0</v>
      </c>
    </row>
    <row r="98" spans="2:9" ht="12.75">
      <c r="B98" s="13" t="s">
        <v>24</v>
      </c>
      <c r="C98" s="11"/>
      <c r="D98" s="15">
        <v>0</v>
      </c>
      <c r="E98" s="16">
        <v>185094.87</v>
      </c>
      <c r="F98" s="15">
        <f t="shared" si="14"/>
        <v>185094.87</v>
      </c>
      <c r="G98" s="16">
        <v>173960.46</v>
      </c>
      <c r="H98" s="16">
        <v>63508.95</v>
      </c>
      <c r="I98" s="16">
        <f t="shared" si="13"/>
        <v>11134.410000000003</v>
      </c>
    </row>
    <row r="99" spans="2:9" ht="12.75">
      <c r="B99" s="13" t="s">
        <v>25</v>
      </c>
      <c r="C99" s="11"/>
      <c r="D99" s="15">
        <v>0</v>
      </c>
      <c r="E99" s="16">
        <v>138817.66</v>
      </c>
      <c r="F99" s="15">
        <f t="shared" si="14"/>
        <v>138817.66</v>
      </c>
      <c r="G99" s="16">
        <v>138817.66</v>
      </c>
      <c r="H99" s="16">
        <v>80500.16</v>
      </c>
      <c r="I99" s="16">
        <f t="shared" si="13"/>
        <v>0</v>
      </c>
    </row>
    <row r="100" spans="2:9" ht="12.75">
      <c r="B100" s="13" t="s">
        <v>26</v>
      </c>
      <c r="C100" s="11"/>
      <c r="D100" s="15">
        <v>107750</v>
      </c>
      <c r="E100" s="16">
        <v>26415.5</v>
      </c>
      <c r="F100" s="15">
        <f t="shared" si="14"/>
        <v>134165.5</v>
      </c>
      <c r="G100" s="16">
        <v>134165.5</v>
      </c>
      <c r="H100" s="16">
        <v>130265.49</v>
      </c>
      <c r="I100" s="16">
        <f t="shared" si="13"/>
        <v>0</v>
      </c>
    </row>
    <row r="101" spans="2:9" ht="12.75">
      <c r="B101" s="13" t="s">
        <v>27</v>
      </c>
      <c r="C101" s="11"/>
      <c r="D101" s="15">
        <v>25000</v>
      </c>
      <c r="E101" s="16">
        <v>314895.66</v>
      </c>
      <c r="F101" s="15">
        <f t="shared" si="14"/>
        <v>339895.66</v>
      </c>
      <c r="G101" s="16">
        <v>339895.66</v>
      </c>
      <c r="H101" s="16">
        <v>339895.66</v>
      </c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0</v>
      </c>
      <c r="E103" s="16">
        <v>285414.37</v>
      </c>
      <c r="F103" s="15">
        <f t="shared" si="14"/>
        <v>285414.37</v>
      </c>
      <c r="G103" s="16">
        <v>285414.37</v>
      </c>
      <c r="H103" s="16">
        <v>214987.36</v>
      </c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2315767</v>
      </c>
      <c r="E104" s="15">
        <f>SUM(E105:E113)</f>
        <v>548628.49</v>
      </c>
      <c r="F104" s="15">
        <f>SUM(F105:F113)</f>
        <v>2864395.49</v>
      </c>
      <c r="G104" s="15">
        <f>SUM(G105:G113)</f>
        <v>2564273.74</v>
      </c>
      <c r="H104" s="15">
        <f>SUM(H105:H113)</f>
        <v>2531887.62</v>
      </c>
      <c r="I104" s="16">
        <f t="shared" si="13"/>
        <v>300121.75</v>
      </c>
    </row>
    <row r="105" spans="2:9" ht="12.75">
      <c r="B105" s="13" t="s">
        <v>31</v>
      </c>
      <c r="C105" s="11"/>
      <c r="D105" s="15">
        <v>422250</v>
      </c>
      <c r="E105" s="16">
        <v>-65569.32</v>
      </c>
      <c r="F105" s="16">
        <f>D105+E105</f>
        <v>356680.68</v>
      </c>
      <c r="G105" s="16">
        <v>356680.68</v>
      </c>
      <c r="H105" s="16">
        <v>356680.68</v>
      </c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450000</v>
      </c>
      <c r="E107" s="16">
        <v>-13401.09</v>
      </c>
      <c r="F107" s="16">
        <f t="shared" si="15"/>
        <v>436598.91</v>
      </c>
      <c r="G107" s="16">
        <v>436598.91</v>
      </c>
      <c r="H107" s="16">
        <v>436598.91</v>
      </c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>
        <v>495000</v>
      </c>
      <c r="E109" s="16">
        <v>529830.42</v>
      </c>
      <c r="F109" s="16">
        <f t="shared" si="15"/>
        <v>1024830.42</v>
      </c>
      <c r="G109" s="16">
        <v>1024830.42</v>
      </c>
      <c r="H109" s="16">
        <v>1019974.72</v>
      </c>
      <c r="I109" s="16">
        <f t="shared" si="13"/>
        <v>0</v>
      </c>
    </row>
    <row r="110" spans="2:9" ht="12.75">
      <c r="B110" s="13" t="s">
        <v>36</v>
      </c>
      <c r="C110" s="11"/>
      <c r="D110" s="15">
        <v>0</v>
      </c>
      <c r="E110" s="16">
        <v>29762.98</v>
      </c>
      <c r="F110" s="16">
        <f t="shared" si="15"/>
        <v>29762.98</v>
      </c>
      <c r="G110" s="16">
        <v>27530.42</v>
      </c>
      <c r="H110" s="16">
        <v>0</v>
      </c>
      <c r="I110" s="16">
        <f t="shared" si="13"/>
        <v>2232.5600000000013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>
        <v>948517</v>
      </c>
      <c r="E113" s="16">
        <v>68005.5</v>
      </c>
      <c r="F113" s="16">
        <f t="shared" si="15"/>
        <v>1016522.5</v>
      </c>
      <c r="G113" s="16">
        <v>718633.31</v>
      </c>
      <c r="H113" s="16">
        <v>718633.31</v>
      </c>
      <c r="I113" s="16">
        <f t="shared" si="13"/>
        <v>297889.18999999994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7500</v>
      </c>
      <c r="F114" s="15">
        <f>SUM(F115:F123)</f>
        <v>7500</v>
      </c>
      <c r="G114" s="15">
        <f>SUM(G115:G123)</f>
        <v>7500</v>
      </c>
      <c r="H114" s="15">
        <f>SUM(H115:H123)</f>
        <v>7500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0</v>
      </c>
      <c r="E118" s="16">
        <v>7500</v>
      </c>
      <c r="F118" s="16">
        <f t="shared" si="16"/>
        <v>7500</v>
      </c>
      <c r="G118" s="16">
        <v>7500</v>
      </c>
      <c r="H118" s="16">
        <v>7500</v>
      </c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1192982.6400000001</v>
      </c>
      <c r="F124" s="15">
        <f>SUM(F125:F133)</f>
        <v>1192982.6400000001</v>
      </c>
      <c r="G124" s="15">
        <f>SUM(G125:G133)</f>
        <v>1192982.6400000001</v>
      </c>
      <c r="H124" s="15">
        <f>SUM(H125:H133)</f>
        <v>1192982.6400000001</v>
      </c>
      <c r="I124" s="16">
        <f t="shared" si="13"/>
        <v>0</v>
      </c>
    </row>
    <row r="125" spans="2:9" ht="12.75">
      <c r="B125" s="13" t="s">
        <v>51</v>
      </c>
      <c r="C125" s="11"/>
      <c r="D125" s="15">
        <v>0</v>
      </c>
      <c r="E125" s="16">
        <v>29000</v>
      </c>
      <c r="F125" s="16">
        <f>D125+E125</f>
        <v>29000</v>
      </c>
      <c r="G125" s="16">
        <v>29000</v>
      </c>
      <c r="H125" s="16">
        <v>29000</v>
      </c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>
        <v>0</v>
      </c>
      <c r="E127" s="16">
        <v>1004877.04</v>
      </c>
      <c r="F127" s="16">
        <f t="shared" si="17"/>
        <v>1004877.04</v>
      </c>
      <c r="G127" s="16">
        <v>1004877.04</v>
      </c>
      <c r="H127" s="16">
        <v>1004877.04</v>
      </c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0</v>
      </c>
      <c r="E130" s="16">
        <v>159105.6</v>
      </c>
      <c r="F130" s="16">
        <f t="shared" si="17"/>
        <v>159105.6</v>
      </c>
      <c r="G130" s="16">
        <v>159105.6</v>
      </c>
      <c r="H130" s="16">
        <v>159105.6</v>
      </c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67294597</v>
      </c>
      <c r="E160" s="14">
        <f t="shared" si="21"/>
        <v>7527580.880000002</v>
      </c>
      <c r="F160" s="14">
        <f t="shared" si="21"/>
        <v>74822177.88</v>
      </c>
      <c r="G160" s="14">
        <f t="shared" si="21"/>
        <v>73927485.16</v>
      </c>
      <c r="H160" s="14">
        <f t="shared" si="21"/>
        <v>70356287.18</v>
      </c>
      <c r="I160" s="14">
        <f t="shared" si="21"/>
        <v>894692.7199999992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2016-12-20T19:53:14Z</cp:lastPrinted>
  <dcterms:created xsi:type="dcterms:W3CDTF">2016-10-11T20:25:15Z</dcterms:created>
  <dcterms:modified xsi:type="dcterms:W3CDTF">2023-01-19T22:49:49Z</dcterms:modified>
  <cp:category/>
  <cp:version/>
  <cp:contentType/>
  <cp:contentStatus/>
</cp:coreProperties>
</file>