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<sst xmlns="http://schemas.openxmlformats.org/spreadsheetml/2006/main" count="162" uniqueCount="89">
  <si>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</si>
  <si>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</si>
  <si>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</si>
  <si>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</si>
  <si>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</si>
  <si>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</si>
  <si>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</si>
  <si>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</si>
  <si>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</si>
  <si>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</si>
  <si>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</si>
  <si>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</si>
  <si>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</si>
  <si>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</si>
  <si>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</si>
  <si>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</si>
  <si>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</si>
  <si>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</si>
  <si>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</si>
  <si>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</si>
  <si>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</si>
  <si>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</si>
  <si>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</si>
  <si>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</si>
  <si>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</si>
  <si>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</si>
  <si>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</si>
  <si>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</si>
  <si>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</si>
  <si>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</si>
  <si>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</si>
  <si>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</si>
  <si>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</si>
  <si>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</si>
  <si>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</si>
  <si>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</si>
  <si>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</si>
  <si>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</si>
  <si>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</si>
  <si>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</si>
  <si>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</si>
  <si>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</si>
  <si>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</si>
  <si>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</si>
  <si>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</si>
  <si>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</si>
  <si>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</si>
  <si>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</si>
  <si>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</si>
  <si>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</si>
  <si>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</si>
  <si>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</si>
  <si>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</si>
  <si>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</si>
  <si>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</si>
  <si>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</si>
  <si>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</si>
  <si>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</si>
  <si>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</si>
  <si>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</si>
  <si>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</si>
  <si>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</si>
  <si>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</si>
  <si>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</si>
  <si>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</si>
  <si>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</si>
  <si>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</si>
  <si>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</si>
  <si>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</si>
  <si>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</si>
  <si>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</si>
  <si>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</si>
  <si>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</si>
  <si>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</si>
  <si>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</si>
  <si>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</si>
  <si>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</si>
  <si>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</si>
  <si>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</si>
  <si>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</si>
  <si>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</si>
  <si>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</si>
  <si>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</si>
  <si>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</si>
  <si>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</si>
  <si>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</si>
  <si>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</si>
  <si>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POLITECNICA DE FRANCISCO I MADERO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</si>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</sst>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49213764</v>
      </c>
      <c r="E10" s="14">
        <f t="shared" si="0"/>
        <v>1285.55</v>
      </c>
      <c r="F10" s="14">
        <f t="shared" si="0"/>
        <v>49215049.55</v>
      </c>
      <c r="G10" s="14">
        <f t="shared" si="0"/>
        <v>16692905.850000001</v>
      </c>
      <c r="H10" s="14">
        <f t="shared" si="0"/>
        <v>15981335.66</v>
      </c>
      <c r="I10" s="14">
        <f t="shared" si="0"/>
        <v>32522143.7</v>
      </c>
    </row>
    <row r="11" spans="2:9" ht="12.75">
      <c r="B11" s="3" t="s">
        <v>12</v>
      </c>
      <c r="C11" s="9"/>
      <c r="D11" s="15">
        <f aca="true" t="shared" si="1" ref="D11:I11">SUM(D12:D18)</f>
        <v>28774858</v>
      </c>
      <c r="E11" s="15">
        <f t="shared" si="1"/>
        <v>0</v>
      </c>
      <c r="F11" s="15">
        <f t="shared" si="1"/>
        <v>28774858</v>
      </c>
      <c r="G11" s="15">
        <f t="shared" si="1"/>
        <v>11715481.66</v>
      </c>
      <c r="H11" s="15">
        <f t="shared" si="1"/>
        <v>11132034.47</v>
      </c>
      <c r="I11" s="15">
        <f t="shared" si="1"/>
        <v>17059376.34</v>
      </c>
    </row>
    <row r="12" spans="2:9" ht="12.75">
      <c r="B12" s="13" t="s">
        <v>13</v>
      </c>
      <c r="C12" s="11"/>
      <c r="D12" s="15">
        <v>19019088</v>
      </c>
      <c r="E12" s="16">
        <v>-35607.13</v>
      </c>
      <c r="F12" s="16">
        <f>D12+E12</f>
        <v>18983480.87</v>
      </c>
      <c r="G12" s="16">
        <v>9146187.22</v>
      </c>
      <c r="H12" s="16">
        <v>9146187.22</v>
      </c>
      <c r="I12" s="16">
        <f>F12-G12</f>
        <v>9837293.65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5494380</v>
      </c>
      <c r="E14" s="16">
        <v>0</v>
      </c>
      <c r="F14" s="16">
        <f t="shared" si="2"/>
        <v>5494380</v>
      </c>
      <c r="G14" s="16">
        <v>400313.58</v>
      </c>
      <c r="H14" s="16">
        <v>400313.58</v>
      </c>
      <c r="I14" s="16">
        <f t="shared" si="3"/>
        <v>5094066.42</v>
      </c>
    </row>
    <row r="15" spans="2:9" ht="12.75">
      <c r="B15" s="13" t="s">
        <v>16</v>
      </c>
      <c r="C15" s="11"/>
      <c r="D15" s="15">
        <v>4261390</v>
      </c>
      <c r="E15" s="16">
        <v>35607.13</v>
      </c>
      <c r="F15" s="16">
        <f t="shared" si="2"/>
        <v>4296997.13</v>
      </c>
      <c r="G15" s="16">
        <v>2168980.86</v>
      </c>
      <c r="H15" s="16">
        <v>1585533.67</v>
      </c>
      <c r="I15" s="16">
        <f t="shared" si="3"/>
        <v>2128016.27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3397494</v>
      </c>
      <c r="E19" s="15">
        <f t="shared" si="4"/>
        <v>0</v>
      </c>
      <c r="F19" s="15">
        <f t="shared" si="4"/>
        <v>3397493.9999999995</v>
      </c>
      <c r="G19" s="15">
        <f t="shared" si="4"/>
        <v>1073434.4300000002</v>
      </c>
      <c r="H19" s="15">
        <f t="shared" si="4"/>
        <v>1073434.4300000002</v>
      </c>
      <c r="I19" s="15">
        <f t="shared" si="4"/>
        <v>2324059.5700000003</v>
      </c>
    </row>
    <row r="20" spans="2:9" ht="12.75">
      <c r="B20" s="13" t="s">
        <v>21</v>
      </c>
      <c r="C20" s="11"/>
      <c r="D20" s="15">
        <v>906445</v>
      </c>
      <c r="E20" s="16">
        <v>-85858.23</v>
      </c>
      <c r="F20" s="15">
        <f aca="true" t="shared" si="5" ref="F20:F28">D20+E20</f>
        <v>820586.77</v>
      </c>
      <c r="G20" s="16">
        <v>242318.7</v>
      </c>
      <c r="H20" s="16">
        <v>242318.7</v>
      </c>
      <c r="I20" s="16">
        <f>F20-G20</f>
        <v>578268.0700000001</v>
      </c>
    </row>
    <row r="21" spans="2:9" ht="12.75">
      <c r="B21" s="13" t="s">
        <v>22</v>
      </c>
      <c r="C21" s="11"/>
      <c r="D21" s="15">
        <v>433400</v>
      </c>
      <c r="E21" s="16">
        <v>13462.92</v>
      </c>
      <c r="F21" s="15">
        <f t="shared" si="5"/>
        <v>446862.92</v>
      </c>
      <c r="G21" s="16">
        <v>143133.6</v>
      </c>
      <c r="H21" s="16">
        <v>143133.6</v>
      </c>
      <c r="I21" s="16">
        <f aca="true" t="shared" si="6" ref="I21:I83">F21-G21</f>
        <v>303729.31999999995</v>
      </c>
    </row>
    <row r="22" spans="2:9" ht="12.75">
      <c r="B22" s="13" t="s">
        <v>23</v>
      </c>
      <c r="C22" s="11"/>
      <c r="D22" s="15">
        <v>202600</v>
      </c>
      <c r="E22" s="16">
        <v>-10000</v>
      </c>
      <c r="F22" s="15">
        <f t="shared" si="5"/>
        <v>192600</v>
      </c>
      <c r="G22" s="16">
        <v>21705</v>
      </c>
      <c r="H22" s="16">
        <v>21705</v>
      </c>
      <c r="I22" s="16">
        <f t="shared" si="6"/>
        <v>170895</v>
      </c>
    </row>
    <row r="23" spans="2:9" ht="12.75">
      <c r="B23" s="13" t="s">
        <v>24</v>
      </c>
      <c r="C23" s="11"/>
      <c r="D23" s="15">
        <v>243458</v>
      </c>
      <c r="E23" s="16">
        <v>-24179.93</v>
      </c>
      <c r="F23" s="15">
        <f t="shared" si="5"/>
        <v>219278.07</v>
      </c>
      <c r="G23" s="16">
        <v>108958.01</v>
      </c>
      <c r="H23" s="16">
        <v>108958.01</v>
      </c>
      <c r="I23" s="16">
        <f t="shared" si="6"/>
        <v>110320.06000000001</v>
      </c>
    </row>
    <row r="24" spans="2:9" ht="12.75">
      <c r="B24" s="13" t="s">
        <v>25</v>
      </c>
      <c r="C24" s="11"/>
      <c r="D24" s="15">
        <v>287932</v>
      </c>
      <c r="E24" s="16">
        <v>56558.76</v>
      </c>
      <c r="F24" s="15">
        <f t="shared" si="5"/>
        <v>344490.76</v>
      </c>
      <c r="G24" s="16">
        <v>98913.99</v>
      </c>
      <c r="H24" s="16">
        <v>98913.99</v>
      </c>
      <c r="I24" s="16">
        <f t="shared" si="6"/>
        <v>245576.77000000002</v>
      </c>
    </row>
    <row r="25" spans="2:9" ht="12.75">
      <c r="B25" s="13" t="s">
        <v>26</v>
      </c>
      <c r="C25" s="11"/>
      <c r="D25" s="15">
        <v>837709</v>
      </c>
      <c r="E25" s="16">
        <v>10255.4</v>
      </c>
      <c r="F25" s="15">
        <f t="shared" si="5"/>
        <v>847964.4</v>
      </c>
      <c r="G25" s="16">
        <v>278169.14</v>
      </c>
      <c r="H25" s="16">
        <v>278169.14</v>
      </c>
      <c r="I25" s="16">
        <f t="shared" si="6"/>
        <v>569795.26</v>
      </c>
    </row>
    <row r="26" spans="2:9" ht="12.75">
      <c r="B26" s="13" t="s">
        <v>27</v>
      </c>
      <c r="C26" s="11"/>
      <c r="D26" s="15">
        <v>382600</v>
      </c>
      <c r="E26" s="16">
        <v>-21369.24</v>
      </c>
      <c r="F26" s="15">
        <f t="shared" si="5"/>
        <v>361230.76</v>
      </c>
      <c r="G26" s="16">
        <v>81197.68</v>
      </c>
      <c r="H26" s="16">
        <v>81197.68</v>
      </c>
      <c r="I26" s="16">
        <f t="shared" si="6"/>
        <v>280033.08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103350</v>
      </c>
      <c r="E28" s="16">
        <v>61130.32</v>
      </c>
      <c r="F28" s="15">
        <f t="shared" si="5"/>
        <v>164480.32</v>
      </c>
      <c r="G28" s="16">
        <v>99038.31</v>
      </c>
      <c r="H28" s="16">
        <v>99038.31</v>
      </c>
      <c r="I28" s="16">
        <f t="shared" si="6"/>
        <v>65442.01000000001</v>
      </c>
    </row>
    <row r="29" spans="2:9" ht="12.75">
      <c r="B29" s="3" t="s">
        <v>30</v>
      </c>
      <c r="C29" s="9"/>
      <c r="D29" s="15">
        <f aca="true" t="shared" si="7" ref="D29:I29">SUM(D30:D38)</f>
        <v>10457080</v>
      </c>
      <c r="E29" s="15">
        <f t="shared" si="7"/>
        <v>0</v>
      </c>
      <c r="F29" s="15">
        <f t="shared" si="7"/>
        <v>10457080</v>
      </c>
      <c r="G29" s="15">
        <f t="shared" si="7"/>
        <v>3903989.7600000007</v>
      </c>
      <c r="H29" s="15">
        <f t="shared" si="7"/>
        <v>3775866.7600000007</v>
      </c>
      <c r="I29" s="15">
        <f t="shared" si="7"/>
        <v>6553090.24</v>
      </c>
    </row>
    <row r="30" spans="2:9" ht="12.75">
      <c r="B30" s="13" t="s">
        <v>31</v>
      </c>
      <c r="C30" s="11"/>
      <c r="D30" s="15">
        <v>2095370</v>
      </c>
      <c r="E30" s="16">
        <v>-19386.73</v>
      </c>
      <c r="F30" s="15">
        <f aca="true" t="shared" si="8" ref="F30:F38">D30+E30</f>
        <v>2075983.27</v>
      </c>
      <c r="G30" s="16">
        <v>1133749.78</v>
      </c>
      <c r="H30" s="16">
        <v>1099515.78</v>
      </c>
      <c r="I30" s="16">
        <f t="shared" si="6"/>
        <v>942233.49</v>
      </c>
    </row>
    <row r="31" spans="2:9" ht="12.75">
      <c r="B31" s="13" t="s">
        <v>32</v>
      </c>
      <c r="C31" s="11"/>
      <c r="D31" s="15">
        <v>457805</v>
      </c>
      <c r="E31" s="16">
        <v>48745.21</v>
      </c>
      <c r="F31" s="15">
        <f t="shared" si="8"/>
        <v>506550.21</v>
      </c>
      <c r="G31" s="16">
        <v>86145.21</v>
      </c>
      <c r="H31" s="16">
        <v>86145.21</v>
      </c>
      <c r="I31" s="16">
        <f t="shared" si="6"/>
        <v>420405</v>
      </c>
    </row>
    <row r="32" spans="2:9" ht="12.75">
      <c r="B32" s="13" t="s">
        <v>33</v>
      </c>
      <c r="C32" s="11"/>
      <c r="D32" s="15">
        <v>2869830</v>
      </c>
      <c r="E32" s="16">
        <v>-167123.17</v>
      </c>
      <c r="F32" s="15">
        <f t="shared" si="8"/>
        <v>2702706.83</v>
      </c>
      <c r="G32" s="16">
        <v>668560.15</v>
      </c>
      <c r="H32" s="16">
        <v>668560.15</v>
      </c>
      <c r="I32" s="16">
        <f t="shared" si="6"/>
        <v>2034146.6800000002</v>
      </c>
    </row>
    <row r="33" spans="2:9" ht="12.75">
      <c r="B33" s="13" t="s">
        <v>34</v>
      </c>
      <c r="C33" s="11"/>
      <c r="D33" s="15">
        <v>130300</v>
      </c>
      <c r="E33" s="16">
        <v>-3962.74</v>
      </c>
      <c r="F33" s="15">
        <f t="shared" si="8"/>
        <v>126337.26</v>
      </c>
      <c r="G33" s="16">
        <v>66056.87</v>
      </c>
      <c r="H33" s="16">
        <v>66056.87</v>
      </c>
      <c r="I33" s="16">
        <f t="shared" si="6"/>
        <v>60280.39</v>
      </c>
    </row>
    <row r="34" spans="2:9" ht="12.75">
      <c r="B34" s="13" t="s">
        <v>35</v>
      </c>
      <c r="C34" s="11"/>
      <c r="D34" s="15">
        <v>1752500</v>
      </c>
      <c r="E34" s="16">
        <v>58413.05</v>
      </c>
      <c r="F34" s="15">
        <f t="shared" si="8"/>
        <v>1810913.05</v>
      </c>
      <c r="G34" s="16">
        <v>1140558.05</v>
      </c>
      <c r="H34" s="16">
        <v>1138248.05</v>
      </c>
      <c r="I34" s="16">
        <f t="shared" si="6"/>
        <v>670355</v>
      </c>
    </row>
    <row r="35" spans="2:9" ht="12.75">
      <c r="B35" s="13" t="s">
        <v>36</v>
      </c>
      <c r="C35" s="11"/>
      <c r="D35" s="15">
        <v>305000</v>
      </c>
      <c r="E35" s="16">
        <v>65673</v>
      </c>
      <c r="F35" s="15">
        <f t="shared" si="8"/>
        <v>370673</v>
      </c>
      <c r="G35" s="16">
        <v>130224.6</v>
      </c>
      <c r="H35" s="16">
        <v>130224.6</v>
      </c>
      <c r="I35" s="16">
        <f t="shared" si="6"/>
        <v>240448.4</v>
      </c>
    </row>
    <row r="36" spans="2:9" ht="12.75">
      <c r="B36" s="13" t="s">
        <v>37</v>
      </c>
      <c r="C36" s="11"/>
      <c r="D36" s="15">
        <v>112771</v>
      </c>
      <c r="E36" s="16">
        <v>11192</v>
      </c>
      <c r="F36" s="15">
        <f t="shared" si="8"/>
        <v>123963</v>
      </c>
      <c r="G36" s="16">
        <v>34529.74</v>
      </c>
      <c r="H36" s="16">
        <v>34529.74</v>
      </c>
      <c r="I36" s="16">
        <f t="shared" si="6"/>
        <v>89433.26000000001</v>
      </c>
    </row>
    <row r="37" spans="2:9" ht="12.75">
      <c r="B37" s="13" t="s">
        <v>38</v>
      </c>
      <c r="C37" s="11"/>
      <c r="D37" s="15">
        <v>165000</v>
      </c>
      <c r="E37" s="16">
        <v>17567.38</v>
      </c>
      <c r="F37" s="15">
        <f t="shared" si="8"/>
        <v>182567.38</v>
      </c>
      <c r="G37" s="16">
        <v>47477.38</v>
      </c>
      <c r="H37" s="16">
        <v>47477.38</v>
      </c>
      <c r="I37" s="16">
        <f t="shared" si="6"/>
        <v>135090</v>
      </c>
    </row>
    <row r="38" spans="2:9" ht="12.75">
      <c r="B38" s="13" t="s">
        <v>39</v>
      </c>
      <c r="C38" s="11"/>
      <c r="D38" s="15">
        <v>2568504</v>
      </c>
      <c r="E38" s="16">
        <v>-11118</v>
      </c>
      <c r="F38" s="15">
        <f t="shared" si="8"/>
        <v>2557386</v>
      </c>
      <c r="G38" s="16">
        <v>596687.98</v>
      </c>
      <c r="H38" s="16">
        <v>505108.98</v>
      </c>
      <c r="I38" s="16">
        <f t="shared" si="6"/>
        <v>1960698.02</v>
      </c>
    </row>
    <row r="39" spans="2:9" ht="25.5" customHeight="1">
      <c r="B39" s="37" t="s">
        <v>40</v>
      </c>
      <c r="C39" s="38"/>
      <c r="D39" s="15">
        <f aca="true" t="shared" si="9" ref="D39:I39">SUM(D40:D48)</f>
        <v>6420032</v>
      </c>
      <c r="E39" s="15">
        <f t="shared" si="9"/>
        <v>0</v>
      </c>
      <c r="F39" s="15">
        <f>SUM(F40:F48)</f>
        <v>6420032</v>
      </c>
      <c r="G39" s="15">
        <f t="shared" si="9"/>
        <v>0</v>
      </c>
      <c r="H39" s="15">
        <f t="shared" si="9"/>
        <v>0</v>
      </c>
      <c r="I39" s="15">
        <f t="shared" si="9"/>
        <v>6420032</v>
      </c>
    </row>
    <row r="40" spans="2:9" ht="12.75">
      <c r="B40" s="13" t="s">
        <v>41</v>
      </c>
      <c r="C40" s="11"/>
      <c r="D40" s="15">
        <v>6420032</v>
      </c>
      <c r="E40" s="16">
        <v>0</v>
      </c>
      <c r="F40" s="15">
        <f>D40+E40</f>
        <v>6420032</v>
      </c>
      <c r="G40" s="16">
        <v>0</v>
      </c>
      <c r="H40" s="16">
        <v>0</v>
      </c>
      <c r="I40" s="16">
        <f t="shared" si="6"/>
        <v>6420032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164300</v>
      </c>
      <c r="E49" s="15">
        <f t="shared" si="11"/>
        <v>0</v>
      </c>
      <c r="F49" s="15">
        <f t="shared" si="11"/>
        <v>164300</v>
      </c>
      <c r="G49" s="15">
        <f t="shared" si="11"/>
        <v>0</v>
      </c>
      <c r="H49" s="15">
        <f t="shared" si="11"/>
        <v>0</v>
      </c>
      <c r="I49" s="15">
        <f t="shared" si="11"/>
        <v>164300</v>
      </c>
    </row>
    <row r="50" spans="2:9" ht="12.75">
      <c r="B50" s="13" t="s">
        <v>51</v>
      </c>
      <c r="C50" s="11"/>
      <c r="D50" s="15">
        <v>104400</v>
      </c>
      <c r="E50" s="16">
        <v>0</v>
      </c>
      <c r="F50" s="15">
        <f t="shared" si="10"/>
        <v>104400</v>
      </c>
      <c r="G50" s="16">
        <v>0</v>
      </c>
      <c r="H50" s="16">
        <v>0</v>
      </c>
      <c r="I50" s="16">
        <f t="shared" si="6"/>
        <v>104400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>
        <v>5900</v>
      </c>
      <c r="E52" s="16">
        <v>0</v>
      </c>
      <c r="F52" s="15">
        <f t="shared" si="10"/>
        <v>5900</v>
      </c>
      <c r="G52" s="16">
        <v>0</v>
      </c>
      <c r="H52" s="16">
        <v>0</v>
      </c>
      <c r="I52" s="16">
        <f t="shared" si="6"/>
        <v>5900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>
        <v>54000</v>
      </c>
      <c r="E56" s="16">
        <v>0</v>
      </c>
      <c r="F56" s="15">
        <f t="shared" si="10"/>
        <v>54000</v>
      </c>
      <c r="G56" s="16">
        <v>0</v>
      </c>
      <c r="H56" s="16">
        <v>0</v>
      </c>
      <c r="I56" s="16">
        <f t="shared" si="6"/>
        <v>54000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1285.55</v>
      </c>
      <c r="F63" s="15">
        <f>F64+F65+F66+F67+F68+F70+F71</f>
        <v>1285.55</v>
      </c>
      <c r="G63" s="15">
        <f>SUM(G64:G71)</f>
        <v>0</v>
      </c>
      <c r="H63" s="15">
        <f>SUM(H64:H71)</f>
        <v>0</v>
      </c>
      <c r="I63" s="16">
        <f t="shared" si="6"/>
        <v>1285.55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0</v>
      </c>
      <c r="E71" s="16">
        <v>1285.55</v>
      </c>
      <c r="F71" s="15">
        <f t="shared" si="10"/>
        <v>1285.55</v>
      </c>
      <c r="G71" s="16">
        <v>0</v>
      </c>
      <c r="H71" s="16">
        <v>0</v>
      </c>
      <c r="I71" s="16">
        <f t="shared" si="6"/>
        <v>1285.55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24568010</v>
      </c>
      <c r="E85" s="21">
        <f>E86+E104+E94+E114+E124+E134+E138+E147+E151</f>
        <v>6481687</v>
      </c>
      <c r="F85" s="21">
        <f t="shared" si="12"/>
        <v>31049697</v>
      </c>
      <c r="G85" s="21">
        <f>G86+G104+G94+G114+G124+G134+G138+G147+G151</f>
        <v>12098563.469999999</v>
      </c>
      <c r="H85" s="21">
        <f>H86+H104+H94+H114+H124+H134+H138+H147+H151</f>
        <v>11515116.25</v>
      </c>
      <c r="I85" s="21">
        <f t="shared" si="12"/>
        <v>18951133.53</v>
      </c>
    </row>
    <row r="86" spans="2:9" ht="12.75">
      <c r="B86" s="3" t="s">
        <v>12</v>
      </c>
      <c r="C86" s="9"/>
      <c r="D86" s="15">
        <f>SUM(D87:D93)</f>
        <v>21932418</v>
      </c>
      <c r="E86" s="15">
        <f>SUM(E87:E93)</f>
        <v>4729216</v>
      </c>
      <c r="F86" s="15">
        <f>SUM(F87:F93)</f>
        <v>26661634</v>
      </c>
      <c r="G86" s="15">
        <f>SUM(G87:G93)</f>
        <v>11715481.77</v>
      </c>
      <c r="H86" s="15">
        <f>SUM(H87:H93)</f>
        <v>11132034.55</v>
      </c>
      <c r="I86" s="16">
        <f aca="true" t="shared" si="13" ref="I86:I149">F86-G86</f>
        <v>14946152.23</v>
      </c>
    </row>
    <row r="87" spans="2:9" ht="12.75">
      <c r="B87" s="13" t="s">
        <v>13</v>
      </c>
      <c r="C87" s="11"/>
      <c r="D87" s="15">
        <v>15338247</v>
      </c>
      <c r="E87" s="16">
        <v>4317627.21</v>
      </c>
      <c r="F87" s="15">
        <f aca="true" t="shared" si="14" ref="F87:F103">D87+E87</f>
        <v>19655874.21</v>
      </c>
      <c r="G87" s="16">
        <v>9146187.24</v>
      </c>
      <c r="H87" s="16">
        <v>9146187.24</v>
      </c>
      <c r="I87" s="16">
        <f t="shared" si="13"/>
        <v>10509686.97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2993732</v>
      </c>
      <c r="E89" s="16">
        <v>350959.57</v>
      </c>
      <c r="F89" s="15">
        <f t="shared" si="14"/>
        <v>3344691.57</v>
      </c>
      <c r="G89" s="16">
        <v>400313.59</v>
      </c>
      <c r="H89" s="16">
        <v>400313.59</v>
      </c>
      <c r="I89" s="16">
        <f t="shared" si="13"/>
        <v>2944377.98</v>
      </c>
    </row>
    <row r="90" spans="2:9" ht="12.75">
      <c r="B90" s="13" t="s">
        <v>16</v>
      </c>
      <c r="C90" s="11"/>
      <c r="D90" s="15">
        <v>3600439</v>
      </c>
      <c r="E90" s="16">
        <v>60629.22</v>
      </c>
      <c r="F90" s="15">
        <f t="shared" si="14"/>
        <v>3661068.22</v>
      </c>
      <c r="G90" s="16">
        <v>2168980.94</v>
      </c>
      <c r="H90" s="16">
        <v>1585533.72</v>
      </c>
      <c r="I90" s="16">
        <f t="shared" si="13"/>
        <v>1492087.2800000003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37239</v>
      </c>
      <c r="E94" s="15">
        <f>SUM(E95:E103)</f>
        <v>0</v>
      </c>
      <c r="F94" s="15">
        <f>SUM(F95:F103)</f>
        <v>37239</v>
      </c>
      <c r="G94" s="15">
        <f>SUM(G95:G103)</f>
        <v>0</v>
      </c>
      <c r="H94" s="15">
        <f>SUM(H95:H103)</f>
        <v>0</v>
      </c>
      <c r="I94" s="16">
        <f t="shared" si="13"/>
        <v>37239</v>
      </c>
    </row>
    <row r="95" spans="2:9" ht="12.75">
      <c r="B95" s="13" t="s">
        <v>21</v>
      </c>
      <c r="C95" s="11"/>
      <c r="D95" s="15">
        <v>5000</v>
      </c>
      <c r="E95" s="16">
        <v>0</v>
      </c>
      <c r="F95" s="15">
        <f t="shared" si="14"/>
        <v>5000</v>
      </c>
      <c r="G95" s="16">
        <v>0</v>
      </c>
      <c r="H95" s="16">
        <v>0</v>
      </c>
      <c r="I95" s="16">
        <f t="shared" si="13"/>
        <v>5000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30000</v>
      </c>
      <c r="E98" s="16">
        <v>0</v>
      </c>
      <c r="F98" s="15">
        <f t="shared" si="14"/>
        <v>30000</v>
      </c>
      <c r="G98" s="16">
        <v>0</v>
      </c>
      <c r="H98" s="16">
        <v>0</v>
      </c>
      <c r="I98" s="16">
        <f t="shared" si="13"/>
        <v>30000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2239</v>
      </c>
      <c r="E100" s="16">
        <v>0</v>
      </c>
      <c r="F100" s="15">
        <f t="shared" si="14"/>
        <v>2239</v>
      </c>
      <c r="G100" s="16">
        <v>0</v>
      </c>
      <c r="H100" s="16">
        <v>0</v>
      </c>
      <c r="I100" s="16">
        <f t="shared" si="13"/>
        <v>2239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2598353</v>
      </c>
      <c r="E104" s="15">
        <f>SUM(E105:E113)</f>
        <v>24000</v>
      </c>
      <c r="F104" s="15">
        <f>SUM(F105:F113)</f>
        <v>2622353</v>
      </c>
      <c r="G104" s="15">
        <f>SUM(G105:G113)</f>
        <v>383081.7</v>
      </c>
      <c r="H104" s="15">
        <f>SUM(H105:H113)</f>
        <v>383081.7</v>
      </c>
      <c r="I104" s="16">
        <f t="shared" si="13"/>
        <v>2239271.3</v>
      </c>
    </row>
    <row r="105" spans="2:9" ht="12.75">
      <c r="B105" s="13" t="s">
        <v>31</v>
      </c>
      <c r="C105" s="11"/>
      <c r="D105" s="15">
        <v>424770</v>
      </c>
      <c r="E105" s="16">
        <v>13752.83</v>
      </c>
      <c r="F105" s="16">
        <f>D105+E105</f>
        <v>438522.83</v>
      </c>
      <c r="G105" s="16">
        <v>89831.63</v>
      </c>
      <c r="H105" s="16">
        <v>89831.63</v>
      </c>
      <c r="I105" s="16">
        <f t="shared" si="13"/>
        <v>348691.2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526000</v>
      </c>
      <c r="E107" s="16">
        <v>-51939</v>
      </c>
      <c r="F107" s="16">
        <f t="shared" si="15"/>
        <v>474061</v>
      </c>
      <c r="G107" s="16">
        <v>121826.76</v>
      </c>
      <c r="H107" s="16">
        <v>121826.76</v>
      </c>
      <c r="I107" s="16">
        <f t="shared" si="13"/>
        <v>352234.24</v>
      </c>
    </row>
    <row r="108" spans="2:9" ht="12.75">
      <c r="B108" s="13" t="s">
        <v>34</v>
      </c>
      <c r="C108" s="11"/>
      <c r="D108" s="15">
        <v>42200</v>
      </c>
      <c r="E108" s="16">
        <v>10247.17</v>
      </c>
      <c r="F108" s="16">
        <f t="shared" si="15"/>
        <v>52447.17</v>
      </c>
      <c r="G108" s="16">
        <v>2930.64</v>
      </c>
      <c r="H108" s="16">
        <v>2930.64</v>
      </c>
      <c r="I108" s="16">
        <f t="shared" si="13"/>
        <v>49516.53</v>
      </c>
    </row>
    <row r="109" spans="2:9" ht="12.75">
      <c r="B109" s="13" t="s">
        <v>35</v>
      </c>
      <c r="C109" s="11"/>
      <c r="D109" s="15">
        <v>597500</v>
      </c>
      <c r="E109" s="16">
        <v>0</v>
      </c>
      <c r="F109" s="16">
        <f t="shared" si="15"/>
        <v>597500</v>
      </c>
      <c r="G109" s="16">
        <v>116553.67</v>
      </c>
      <c r="H109" s="16">
        <v>116553.67</v>
      </c>
      <c r="I109" s="16">
        <f t="shared" si="13"/>
        <v>480946.33</v>
      </c>
    </row>
    <row r="110" spans="2:9" ht="12.75">
      <c r="B110" s="13" t="s">
        <v>36</v>
      </c>
      <c r="C110" s="11"/>
      <c r="D110" s="15">
        <v>0</v>
      </c>
      <c r="E110" s="16">
        <v>51939</v>
      </c>
      <c r="F110" s="16">
        <f t="shared" si="15"/>
        <v>51939</v>
      </c>
      <c r="G110" s="16">
        <v>51939</v>
      </c>
      <c r="H110" s="16">
        <v>51939</v>
      </c>
      <c r="I110" s="16">
        <f t="shared" si="13"/>
        <v>0</v>
      </c>
    </row>
    <row r="111" spans="2:9" ht="12.75">
      <c r="B111" s="13" t="s">
        <v>37</v>
      </c>
      <c r="C111" s="11"/>
      <c r="D111" s="15">
        <v>1350</v>
      </c>
      <c r="E111" s="16">
        <v>0</v>
      </c>
      <c r="F111" s="16">
        <f t="shared" si="15"/>
        <v>1350</v>
      </c>
      <c r="G111" s="16">
        <v>0</v>
      </c>
      <c r="H111" s="16">
        <v>0</v>
      </c>
      <c r="I111" s="16">
        <f t="shared" si="13"/>
        <v>1350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1006533</v>
      </c>
      <c r="E113" s="16">
        <v>0</v>
      </c>
      <c r="F113" s="16">
        <f t="shared" si="15"/>
        <v>1006533</v>
      </c>
      <c r="G113" s="16">
        <v>0</v>
      </c>
      <c r="H113" s="16">
        <v>0</v>
      </c>
      <c r="I113" s="16">
        <f t="shared" si="13"/>
        <v>1006533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1700000</v>
      </c>
      <c r="F124" s="15">
        <f>SUM(F125:F133)</f>
        <v>1700000</v>
      </c>
      <c r="G124" s="15">
        <f>SUM(G125:G133)</f>
        <v>0</v>
      </c>
      <c r="H124" s="15">
        <f>SUM(H125:H133)</f>
        <v>0</v>
      </c>
      <c r="I124" s="16">
        <f t="shared" si="13"/>
        <v>1700000</v>
      </c>
    </row>
    <row r="125" spans="2:9" ht="12.75">
      <c r="B125" s="13" t="s">
        <v>51</v>
      </c>
      <c r="C125" s="11"/>
      <c r="D125" s="15">
        <v>0</v>
      </c>
      <c r="E125" s="16">
        <v>0</v>
      </c>
      <c r="F125" s="16">
        <f>D125+E125</f>
        <v>0</v>
      </c>
      <c r="G125" s="16">
        <v>0</v>
      </c>
      <c r="H125" s="16">
        <v>0</v>
      </c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>
        <v>0</v>
      </c>
      <c r="E127" s="16">
        <v>1700000</v>
      </c>
      <c r="F127" s="16">
        <f t="shared" si="17"/>
        <v>1700000</v>
      </c>
      <c r="G127" s="16">
        <v>0</v>
      </c>
      <c r="H127" s="16">
        <v>0</v>
      </c>
      <c r="I127" s="16">
        <f t="shared" si="13"/>
        <v>1700000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28471</v>
      </c>
      <c r="F138" s="15">
        <f>F139+F140+F141+F142+F143+F145+F146</f>
        <v>28471</v>
      </c>
      <c r="G138" s="15">
        <f>SUM(G139:G146)</f>
        <v>0</v>
      </c>
      <c r="H138" s="15">
        <f>SUM(H139:H146)</f>
        <v>0</v>
      </c>
      <c r="I138" s="16">
        <f t="shared" si="13"/>
        <v>28471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>
        <v>0</v>
      </c>
      <c r="E146" s="16">
        <v>28471</v>
      </c>
      <c r="F146" s="16">
        <f t="shared" si="18"/>
        <v>28471</v>
      </c>
      <c r="G146" s="16">
        <v>0</v>
      </c>
      <c r="H146" s="16">
        <v>0</v>
      </c>
      <c r="I146" s="16">
        <f t="shared" si="13"/>
        <v>28471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73781774</v>
      </c>
      <c r="E160" s="14">
        <f t="shared" si="21"/>
        <v>6482972.55</v>
      </c>
      <c r="F160" s="14">
        <f t="shared" si="21"/>
        <v>80264746.55</v>
      </c>
      <c r="G160" s="14">
        <f t="shared" si="21"/>
        <v>28791469.32</v>
      </c>
      <c r="H160" s="14">
        <f t="shared" si="21"/>
        <v>27496451.91</v>
      </c>
      <c r="I160" s="14">
        <f t="shared" si="21"/>
        <v>51473277.230000004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2016-12-20T19:53:14Z</cp:lastPrinted>
  <dcterms:created xsi:type="dcterms:W3CDTF">2016-10-11T20:25:15Z</dcterms:created>
  <dcterms:modified xsi:type="dcterms:W3CDTF">2023-07-13T19:58:49Z</dcterms:modified>
  <cp:category/>
  <cp:version/>
  <cp:contentType/>
  <cp:contentStatus/>
</cp:coreProperties>
</file>