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<sst xmlns="http://schemas.openxmlformats.org/spreadsheetml/2006/main" count="162" uniqueCount="89">
  <si>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</si>
  <si>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</si>
  <si>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</si>
  <si>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</si>
  <si>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</si>
  <si>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</si>
  <si>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</si>
  <si>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</si>
  <si>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</si>
  <si>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</si>
  <si>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</si>
  <si>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</si>
  <si>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</si>
  <si>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</si>
  <si>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</si>
  <si>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</si>
  <si>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</si>
  <si>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</si>
  <si>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</si>
  <si>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</si>
  <si>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</si>
  <si>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</si>
  <si>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</si>
  <si>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</si>
  <si>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</si>
  <si>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</si>
  <si>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</si>
  <si>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</si>
  <si>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</si>
  <si>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</si>
  <si>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</si>
  <si>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</si>
  <si>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</si>
  <si>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</si>
  <si>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</si>
  <si>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</si>
  <si>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</si>
  <si>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</si>
  <si>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</si>
  <si>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</si>
  <si>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</si>
  <si>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</si>
  <si>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</si>
  <si>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</si>
  <si>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</si>
  <si>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</si>
  <si>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</si>
  <si>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</si>
  <si>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</si>
  <si>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</si>
  <si>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</si>
  <si>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</si>
  <si>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</si>
  <si>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</si>
  <si>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</si>
  <si>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</si>
  <si>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</si>
  <si>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</si>
  <si>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</si>
  <si>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</si>
  <si>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</si>
  <si>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</si>
  <si>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</si>
  <si>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</si>
  <si>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</si>
  <si>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</si>
  <si>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</si>
  <si>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</si>
  <si>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</si>
  <si>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</si>
  <si>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</si>
  <si>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</si>
  <si>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</si>
  <si>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</si>
  <si>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</si>
  <si>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</si>
  <si>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</si>
  <si>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</si>
  <si>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</si>
  <si>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</si>
  <si>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</si>
  <si>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</si>
  <si>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</si>
  <si>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</si>
  <si>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</si>
  <si>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</si>
  <si>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</si>
  <si>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POLITECNICA DE FRANCISCO I MADERO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</si>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</sst>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49213764</v>
      </c>
      <c r="E10" s="14">
        <f t="shared" si="0"/>
        <v>-1890669.9499999995</v>
      </c>
      <c r="F10" s="14">
        <f t="shared" si="0"/>
        <v>47323094.05</v>
      </c>
      <c r="G10" s="14">
        <f t="shared" si="0"/>
        <v>46142450.39</v>
      </c>
      <c r="H10" s="14">
        <f t="shared" si="0"/>
        <v>41925671.01</v>
      </c>
      <c r="I10" s="14">
        <f t="shared" si="0"/>
        <v>1180643.6599999995</v>
      </c>
    </row>
    <row r="11" spans="2:9" ht="12.75">
      <c r="B11" s="3" t="s">
        <v>12</v>
      </c>
      <c r="C11" s="9"/>
      <c r="D11" s="15">
        <f aca="true" t="shared" si="1" ref="D11:I11">SUM(D12:D18)</f>
        <v>28774858</v>
      </c>
      <c r="E11" s="15">
        <f t="shared" si="1"/>
        <v>811102.4900000001</v>
      </c>
      <c r="F11" s="15">
        <f t="shared" si="1"/>
        <v>29585960.49</v>
      </c>
      <c r="G11" s="15">
        <f t="shared" si="1"/>
        <v>29511754.66</v>
      </c>
      <c r="H11" s="15">
        <f t="shared" si="1"/>
        <v>28563963.540000003</v>
      </c>
      <c r="I11" s="15">
        <f t="shared" si="1"/>
        <v>74205.82999999973</v>
      </c>
    </row>
    <row r="12" spans="2:9" ht="12.75">
      <c r="B12" s="13" t="s">
        <v>13</v>
      </c>
      <c r="C12" s="11"/>
      <c r="D12" s="15">
        <v>19019088</v>
      </c>
      <c r="E12" s="16">
        <v>-330509.29</v>
      </c>
      <c r="F12" s="16">
        <f>D12+E12</f>
        <v>18688578.71</v>
      </c>
      <c r="G12" s="16">
        <v>18688578.71</v>
      </c>
      <c r="H12" s="16">
        <v>18688578.71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5494380</v>
      </c>
      <c r="E14" s="16">
        <v>-92050.99</v>
      </c>
      <c r="F14" s="16">
        <f t="shared" si="2"/>
        <v>5402329.01</v>
      </c>
      <c r="G14" s="16">
        <v>5338820.37</v>
      </c>
      <c r="H14" s="16">
        <v>5338820.37</v>
      </c>
      <c r="I14" s="16">
        <f t="shared" si="3"/>
        <v>63508.639999999665</v>
      </c>
    </row>
    <row r="15" spans="2:9" ht="12.75">
      <c r="B15" s="13" t="s">
        <v>16</v>
      </c>
      <c r="C15" s="11"/>
      <c r="D15" s="15">
        <v>4261390</v>
      </c>
      <c r="E15" s="16">
        <v>515359.09</v>
      </c>
      <c r="F15" s="16">
        <f t="shared" si="2"/>
        <v>4776749.09</v>
      </c>
      <c r="G15" s="16">
        <v>4766818.38</v>
      </c>
      <c r="H15" s="16">
        <v>3819027.26</v>
      </c>
      <c r="I15" s="16">
        <f t="shared" si="3"/>
        <v>9930.709999999963</v>
      </c>
    </row>
    <row r="16" spans="2:9" ht="12.75">
      <c r="B16" s="13" t="s">
        <v>17</v>
      </c>
      <c r="C16" s="11"/>
      <c r="D16" s="15">
        <v>0</v>
      </c>
      <c r="E16" s="16">
        <v>718303.68</v>
      </c>
      <c r="F16" s="16">
        <f t="shared" si="2"/>
        <v>718303.68</v>
      </c>
      <c r="G16" s="16">
        <v>717537.2</v>
      </c>
      <c r="H16" s="16">
        <v>717537.2</v>
      </c>
      <c r="I16" s="16">
        <f t="shared" si="3"/>
        <v>766.4800000000978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3397494</v>
      </c>
      <c r="E19" s="15">
        <f t="shared" si="4"/>
        <v>1065752.1600000001</v>
      </c>
      <c r="F19" s="15">
        <f t="shared" si="4"/>
        <v>4463246.16</v>
      </c>
      <c r="G19" s="15">
        <f t="shared" si="4"/>
        <v>4432505.4</v>
      </c>
      <c r="H19" s="15">
        <f t="shared" si="4"/>
        <v>3042320.72</v>
      </c>
      <c r="I19" s="15">
        <f t="shared" si="4"/>
        <v>30740.759999999776</v>
      </c>
    </row>
    <row r="20" spans="2:9" ht="12.75">
      <c r="B20" s="13" t="s">
        <v>21</v>
      </c>
      <c r="C20" s="11"/>
      <c r="D20" s="15">
        <v>906445</v>
      </c>
      <c r="E20" s="16">
        <v>486215.06</v>
      </c>
      <c r="F20" s="15">
        <f aca="true" t="shared" si="5" ref="F20:F28">D20+E20</f>
        <v>1392660.06</v>
      </c>
      <c r="G20" s="16">
        <v>1380171.36</v>
      </c>
      <c r="H20" s="16">
        <v>756900.79</v>
      </c>
      <c r="I20" s="16">
        <f>F20-G20</f>
        <v>12488.699999999953</v>
      </c>
    </row>
    <row r="21" spans="2:9" ht="12.75">
      <c r="B21" s="13" t="s">
        <v>22</v>
      </c>
      <c r="C21" s="11"/>
      <c r="D21" s="15">
        <v>433400</v>
      </c>
      <c r="E21" s="16">
        <v>-43811.17</v>
      </c>
      <c r="F21" s="15">
        <f t="shared" si="5"/>
        <v>389588.83</v>
      </c>
      <c r="G21" s="16">
        <v>389588.83</v>
      </c>
      <c r="H21" s="16">
        <v>389588.83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202600</v>
      </c>
      <c r="E22" s="16">
        <v>-95978.6</v>
      </c>
      <c r="F22" s="15">
        <f t="shared" si="5"/>
        <v>106621.4</v>
      </c>
      <c r="G22" s="16">
        <v>106621.4</v>
      </c>
      <c r="H22" s="16">
        <v>106621.4</v>
      </c>
      <c r="I22" s="16">
        <f t="shared" si="6"/>
        <v>0</v>
      </c>
    </row>
    <row r="23" spans="2:9" ht="12.75">
      <c r="B23" s="13" t="s">
        <v>24</v>
      </c>
      <c r="C23" s="11"/>
      <c r="D23" s="15">
        <v>243458</v>
      </c>
      <c r="E23" s="16">
        <v>117812.17</v>
      </c>
      <c r="F23" s="15">
        <f t="shared" si="5"/>
        <v>361270.17</v>
      </c>
      <c r="G23" s="16">
        <v>349236.5</v>
      </c>
      <c r="H23" s="16">
        <v>172860.21</v>
      </c>
      <c r="I23" s="16">
        <f t="shared" si="6"/>
        <v>12033.669999999984</v>
      </c>
    </row>
    <row r="24" spans="2:9" ht="12.75">
      <c r="B24" s="13" t="s">
        <v>25</v>
      </c>
      <c r="C24" s="11"/>
      <c r="D24" s="15">
        <v>287932</v>
      </c>
      <c r="E24" s="16">
        <v>298565.95</v>
      </c>
      <c r="F24" s="15">
        <f t="shared" si="5"/>
        <v>586497.95</v>
      </c>
      <c r="G24" s="16">
        <v>583166.3</v>
      </c>
      <c r="H24" s="16">
        <v>430680.67</v>
      </c>
      <c r="I24" s="16">
        <f t="shared" si="6"/>
        <v>3331.649999999907</v>
      </c>
    </row>
    <row r="25" spans="2:9" ht="12.75">
      <c r="B25" s="13" t="s">
        <v>26</v>
      </c>
      <c r="C25" s="11"/>
      <c r="D25" s="15">
        <v>837709</v>
      </c>
      <c r="E25" s="16">
        <v>33277.19</v>
      </c>
      <c r="F25" s="15">
        <f t="shared" si="5"/>
        <v>870986.19</v>
      </c>
      <c r="G25" s="16">
        <v>869198.66</v>
      </c>
      <c r="H25" s="16">
        <v>865325.91</v>
      </c>
      <c r="I25" s="16">
        <f t="shared" si="6"/>
        <v>1787.5299999999115</v>
      </c>
    </row>
    <row r="26" spans="2:9" ht="12.75">
      <c r="B26" s="13" t="s">
        <v>27</v>
      </c>
      <c r="C26" s="11"/>
      <c r="D26" s="15">
        <v>382600</v>
      </c>
      <c r="E26" s="16">
        <v>-13527.85</v>
      </c>
      <c r="F26" s="15">
        <f t="shared" si="5"/>
        <v>369072.15</v>
      </c>
      <c r="G26" s="16">
        <v>367973.18</v>
      </c>
      <c r="H26" s="16">
        <v>132913.19</v>
      </c>
      <c r="I26" s="16">
        <f t="shared" si="6"/>
        <v>1098.9700000000303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103350</v>
      </c>
      <c r="E28" s="16">
        <v>283199.41</v>
      </c>
      <c r="F28" s="15">
        <f t="shared" si="5"/>
        <v>386549.41</v>
      </c>
      <c r="G28" s="16">
        <v>386549.17</v>
      </c>
      <c r="H28" s="16">
        <v>187429.72</v>
      </c>
      <c r="I28" s="16">
        <f t="shared" si="6"/>
        <v>0.23999999999068677</v>
      </c>
    </row>
    <row r="29" spans="2:9" ht="12.75">
      <c r="B29" s="3" t="s">
        <v>30</v>
      </c>
      <c r="C29" s="9"/>
      <c r="D29" s="15">
        <f aca="true" t="shared" si="7" ref="D29:I29">SUM(D30:D38)</f>
        <v>10457080</v>
      </c>
      <c r="E29" s="15">
        <f t="shared" si="7"/>
        <v>405208.40000000014</v>
      </c>
      <c r="F29" s="15">
        <f t="shared" si="7"/>
        <v>10862288.399999999</v>
      </c>
      <c r="G29" s="15">
        <f t="shared" si="7"/>
        <v>10745586.07</v>
      </c>
      <c r="H29" s="15">
        <f t="shared" si="7"/>
        <v>8866782.49</v>
      </c>
      <c r="I29" s="15">
        <f t="shared" si="7"/>
        <v>116702.32999999986</v>
      </c>
    </row>
    <row r="30" spans="2:9" ht="12.75">
      <c r="B30" s="13" t="s">
        <v>31</v>
      </c>
      <c r="C30" s="11"/>
      <c r="D30" s="15">
        <v>2095370</v>
      </c>
      <c r="E30" s="16">
        <v>21736.51</v>
      </c>
      <c r="F30" s="15">
        <f aca="true" t="shared" si="8" ref="F30:F38">D30+E30</f>
        <v>2117106.51</v>
      </c>
      <c r="G30" s="16">
        <v>2108050.03</v>
      </c>
      <c r="H30" s="16">
        <v>2099939.49</v>
      </c>
      <c r="I30" s="16">
        <f t="shared" si="6"/>
        <v>9056.479999999981</v>
      </c>
    </row>
    <row r="31" spans="2:9" ht="12.75">
      <c r="B31" s="13" t="s">
        <v>32</v>
      </c>
      <c r="C31" s="11"/>
      <c r="D31" s="15">
        <v>457805</v>
      </c>
      <c r="E31" s="16">
        <v>199864.9</v>
      </c>
      <c r="F31" s="15">
        <f t="shared" si="8"/>
        <v>657669.9</v>
      </c>
      <c r="G31" s="16">
        <v>657669.9</v>
      </c>
      <c r="H31" s="16">
        <v>657669.9</v>
      </c>
      <c r="I31" s="16">
        <f t="shared" si="6"/>
        <v>0</v>
      </c>
    </row>
    <row r="32" spans="2:9" ht="12.75">
      <c r="B32" s="13" t="s">
        <v>33</v>
      </c>
      <c r="C32" s="11"/>
      <c r="D32" s="15">
        <v>2869830</v>
      </c>
      <c r="E32" s="16">
        <v>-1097153.14</v>
      </c>
      <c r="F32" s="15">
        <f t="shared" si="8"/>
        <v>1772676.86</v>
      </c>
      <c r="G32" s="16">
        <v>1770351.18</v>
      </c>
      <c r="H32" s="16">
        <v>1721051.18</v>
      </c>
      <c r="I32" s="16">
        <f t="shared" si="6"/>
        <v>2325.6800000001676</v>
      </c>
    </row>
    <row r="33" spans="2:9" ht="12.75">
      <c r="B33" s="13" t="s">
        <v>34</v>
      </c>
      <c r="C33" s="11"/>
      <c r="D33" s="15">
        <v>130300</v>
      </c>
      <c r="E33" s="16">
        <v>-32042.36</v>
      </c>
      <c r="F33" s="15">
        <f t="shared" si="8"/>
        <v>98257.64</v>
      </c>
      <c r="G33" s="16">
        <v>98257.64</v>
      </c>
      <c r="H33" s="16">
        <v>98257.64</v>
      </c>
      <c r="I33" s="16">
        <f t="shared" si="6"/>
        <v>0</v>
      </c>
    </row>
    <row r="34" spans="2:9" ht="12.75">
      <c r="B34" s="13" t="s">
        <v>35</v>
      </c>
      <c r="C34" s="11"/>
      <c r="D34" s="15">
        <v>1752500</v>
      </c>
      <c r="E34" s="16">
        <v>467838.4</v>
      </c>
      <c r="F34" s="15">
        <f t="shared" si="8"/>
        <v>2220338.4</v>
      </c>
      <c r="G34" s="16">
        <v>2220337.87</v>
      </c>
      <c r="H34" s="16">
        <v>2004882.88</v>
      </c>
      <c r="I34" s="16">
        <f t="shared" si="6"/>
        <v>0.529999999795109</v>
      </c>
    </row>
    <row r="35" spans="2:9" ht="12.75">
      <c r="B35" s="13" t="s">
        <v>36</v>
      </c>
      <c r="C35" s="11"/>
      <c r="D35" s="15">
        <v>305000</v>
      </c>
      <c r="E35" s="16">
        <v>298769.25</v>
      </c>
      <c r="F35" s="15">
        <f t="shared" si="8"/>
        <v>603769.25</v>
      </c>
      <c r="G35" s="16">
        <v>603499.7</v>
      </c>
      <c r="H35" s="16">
        <v>433161.94</v>
      </c>
      <c r="I35" s="16">
        <f t="shared" si="6"/>
        <v>269.55000000004657</v>
      </c>
    </row>
    <row r="36" spans="2:9" ht="12.75">
      <c r="B36" s="13" t="s">
        <v>37</v>
      </c>
      <c r="C36" s="11"/>
      <c r="D36" s="15">
        <v>112771</v>
      </c>
      <c r="E36" s="16">
        <v>-9103.45</v>
      </c>
      <c r="F36" s="15">
        <f t="shared" si="8"/>
        <v>103667.55</v>
      </c>
      <c r="G36" s="16">
        <v>101720.57</v>
      </c>
      <c r="H36" s="16">
        <v>101720.57</v>
      </c>
      <c r="I36" s="16">
        <f t="shared" si="6"/>
        <v>1946.979999999996</v>
      </c>
    </row>
    <row r="37" spans="2:9" ht="12.75">
      <c r="B37" s="13" t="s">
        <v>38</v>
      </c>
      <c r="C37" s="11"/>
      <c r="D37" s="15">
        <v>165000</v>
      </c>
      <c r="E37" s="16">
        <v>122310.91</v>
      </c>
      <c r="F37" s="15">
        <f t="shared" si="8"/>
        <v>287310.91000000003</v>
      </c>
      <c r="G37" s="16">
        <v>287310.91</v>
      </c>
      <c r="H37" s="16">
        <v>287310.91</v>
      </c>
      <c r="I37" s="16">
        <f t="shared" si="6"/>
        <v>0</v>
      </c>
    </row>
    <row r="38" spans="2:9" ht="12.75">
      <c r="B38" s="13" t="s">
        <v>39</v>
      </c>
      <c r="C38" s="11"/>
      <c r="D38" s="15">
        <v>2568504</v>
      </c>
      <c r="E38" s="16">
        <v>432987.38</v>
      </c>
      <c r="F38" s="15">
        <f t="shared" si="8"/>
        <v>3001491.38</v>
      </c>
      <c r="G38" s="16">
        <v>2898388.27</v>
      </c>
      <c r="H38" s="16">
        <v>1462787.98</v>
      </c>
      <c r="I38" s="16">
        <f t="shared" si="6"/>
        <v>103103.10999999987</v>
      </c>
    </row>
    <row r="39" spans="2:9" ht="25.5" customHeight="1">
      <c r="B39" s="37" t="s">
        <v>40</v>
      </c>
      <c r="C39" s="38"/>
      <c r="D39" s="15">
        <f aca="true" t="shared" si="9" ref="D39:I39">SUM(D40:D48)</f>
        <v>6420032</v>
      </c>
      <c r="E39" s="15">
        <f t="shared" si="9"/>
        <v>-6420032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6420032</v>
      </c>
      <c r="E40" s="16">
        <v>-6420032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164300</v>
      </c>
      <c r="E49" s="15">
        <f t="shared" si="11"/>
        <v>1840034.8</v>
      </c>
      <c r="F49" s="15">
        <f t="shared" si="11"/>
        <v>2004334.8</v>
      </c>
      <c r="G49" s="15">
        <f t="shared" si="11"/>
        <v>1452604.26</v>
      </c>
      <c r="H49" s="15">
        <f t="shared" si="11"/>
        <v>1452604.26</v>
      </c>
      <c r="I49" s="15">
        <f t="shared" si="11"/>
        <v>551730.54</v>
      </c>
    </row>
    <row r="50" spans="2:9" ht="12.75">
      <c r="B50" s="13" t="s">
        <v>51</v>
      </c>
      <c r="C50" s="11"/>
      <c r="D50" s="15">
        <v>104400</v>
      </c>
      <c r="E50" s="16">
        <v>55204.8</v>
      </c>
      <c r="F50" s="15">
        <f t="shared" si="10"/>
        <v>159604.8</v>
      </c>
      <c r="G50" s="16">
        <v>159604.26</v>
      </c>
      <c r="H50" s="16">
        <v>159604.26</v>
      </c>
      <c r="I50" s="16">
        <f t="shared" si="6"/>
        <v>0.5399999999790452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5900</v>
      </c>
      <c r="E52" s="16">
        <v>-5900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1821730</v>
      </c>
      <c r="F55" s="15">
        <f t="shared" si="10"/>
        <v>1821730</v>
      </c>
      <c r="G55" s="16">
        <v>1270000</v>
      </c>
      <c r="H55" s="16">
        <v>1270000</v>
      </c>
      <c r="I55" s="16">
        <f t="shared" si="6"/>
        <v>551730</v>
      </c>
    </row>
    <row r="56" spans="2:9" ht="12.75">
      <c r="B56" s="13" t="s">
        <v>57</v>
      </c>
      <c r="C56" s="11"/>
      <c r="D56" s="15">
        <v>54000</v>
      </c>
      <c r="E56" s="16">
        <v>-31000</v>
      </c>
      <c r="F56" s="15">
        <f t="shared" si="10"/>
        <v>23000</v>
      </c>
      <c r="G56" s="16">
        <v>23000</v>
      </c>
      <c r="H56" s="16">
        <v>23000</v>
      </c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407264.2</v>
      </c>
      <c r="F63" s="15">
        <f>F64+F65+F66+F67+F68+F70+F71</f>
        <v>407264.2</v>
      </c>
      <c r="G63" s="15">
        <f>SUM(G64:G71)</f>
        <v>0</v>
      </c>
      <c r="H63" s="15">
        <f>SUM(H64:H71)</f>
        <v>0</v>
      </c>
      <c r="I63" s="16">
        <f t="shared" si="6"/>
        <v>407264.2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407264.2</v>
      </c>
      <c r="F71" s="15">
        <f t="shared" si="10"/>
        <v>407264.2</v>
      </c>
      <c r="G71" s="16">
        <v>0</v>
      </c>
      <c r="H71" s="16">
        <v>0</v>
      </c>
      <c r="I71" s="16">
        <f t="shared" si="6"/>
        <v>407264.2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24568010</v>
      </c>
      <c r="E85" s="21">
        <f>E86+E104+E94+E114+E124+E134+E138+E147+E151</f>
        <v>8076299.4399999995</v>
      </c>
      <c r="F85" s="21">
        <f t="shared" si="12"/>
        <v>32644309.44</v>
      </c>
      <c r="G85" s="21">
        <f>G86+G104+G94+G114+G124+G134+G138+G147+G151</f>
        <v>32301632.86</v>
      </c>
      <c r="H85" s="21">
        <f>H86+H104+H94+H114+H124+H134+H138+H147+H151</f>
        <v>29759331.980000004</v>
      </c>
      <c r="I85" s="21">
        <f t="shared" si="12"/>
        <v>342676.5800000006</v>
      </c>
    </row>
    <row r="86" spans="2:9" ht="12.75">
      <c r="B86" s="3" t="s">
        <v>12</v>
      </c>
      <c r="C86" s="9"/>
      <c r="D86" s="15">
        <f>SUM(D87:D93)</f>
        <v>21932418</v>
      </c>
      <c r="E86" s="15">
        <f>SUM(E87:E93)</f>
        <v>4748903.109999999</v>
      </c>
      <c r="F86" s="15">
        <f>SUM(F87:F93)</f>
        <v>26681321.11</v>
      </c>
      <c r="G86" s="15">
        <f>SUM(G87:G93)</f>
        <v>26404386.54</v>
      </c>
      <c r="H86" s="15">
        <f>SUM(H87:H93)</f>
        <v>25794933.17</v>
      </c>
      <c r="I86" s="16">
        <f aca="true" t="shared" si="13" ref="I86:I149">F86-G86</f>
        <v>276934.5700000003</v>
      </c>
    </row>
    <row r="87" spans="2:9" ht="12.75">
      <c r="B87" s="13" t="s">
        <v>13</v>
      </c>
      <c r="C87" s="11"/>
      <c r="D87" s="15">
        <v>15338247</v>
      </c>
      <c r="E87" s="16">
        <v>3460033.06</v>
      </c>
      <c r="F87" s="15">
        <f aca="true" t="shared" si="14" ref="F87:F103">D87+E87</f>
        <v>18798280.06</v>
      </c>
      <c r="G87" s="16">
        <v>18674326.92</v>
      </c>
      <c r="H87" s="16">
        <v>18674326.92</v>
      </c>
      <c r="I87" s="16">
        <f t="shared" si="13"/>
        <v>123953.13999999687</v>
      </c>
    </row>
    <row r="88" spans="2:9" ht="12.75">
      <c r="B88" s="13" t="s">
        <v>14</v>
      </c>
      <c r="C88" s="11"/>
      <c r="D88" s="15">
        <v>0</v>
      </c>
      <c r="E88" s="16">
        <v>22000</v>
      </c>
      <c r="F88" s="15">
        <f t="shared" si="14"/>
        <v>22000</v>
      </c>
      <c r="G88" s="16">
        <v>22000</v>
      </c>
      <c r="H88" s="16">
        <v>22000</v>
      </c>
      <c r="I88" s="16">
        <f t="shared" si="13"/>
        <v>0</v>
      </c>
    </row>
    <row r="89" spans="2:9" ht="12.75">
      <c r="B89" s="13" t="s">
        <v>15</v>
      </c>
      <c r="C89" s="11"/>
      <c r="D89" s="15">
        <v>2993732</v>
      </c>
      <c r="E89" s="16">
        <v>414381.3</v>
      </c>
      <c r="F89" s="15">
        <f t="shared" si="14"/>
        <v>3408113.3</v>
      </c>
      <c r="G89" s="16">
        <v>3279578.86</v>
      </c>
      <c r="H89" s="16">
        <v>3279578.86</v>
      </c>
      <c r="I89" s="16">
        <f t="shared" si="13"/>
        <v>128534.43999999994</v>
      </c>
    </row>
    <row r="90" spans="2:9" ht="12.75">
      <c r="B90" s="13" t="s">
        <v>16</v>
      </c>
      <c r="C90" s="11"/>
      <c r="D90" s="15">
        <v>3600439</v>
      </c>
      <c r="E90" s="16">
        <v>852488.75</v>
      </c>
      <c r="F90" s="15">
        <f t="shared" si="14"/>
        <v>4452927.75</v>
      </c>
      <c r="G90" s="16">
        <v>4428480.76</v>
      </c>
      <c r="H90" s="16">
        <v>3819027.39</v>
      </c>
      <c r="I90" s="16">
        <f t="shared" si="13"/>
        <v>24446.990000000224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37239</v>
      </c>
      <c r="E94" s="15">
        <f>SUM(E95:E103)</f>
        <v>1122752.75</v>
      </c>
      <c r="F94" s="15">
        <f>SUM(F95:F103)</f>
        <v>1159991.75</v>
      </c>
      <c r="G94" s="15">
        <f>SUM(G95:G103)</f>
        <v>1157567.1900000002</v>
      </c>
      <c r="H94" s="15">
        <f>SUM(H95:H103)</f>
        <v>91815.1</v>
      </c>
      <c r="I94" s="16">
        <f t="shared" si="13"/>
        <v>2424.559999999823</v>
      </c>
    </row>
    <row r="95" spans="2:9" ht="12.75">
      <c r="B95" s="13" t="s">
        <v>21</v>
      </c>
      <c r="C95" s="11"/>
      <c r="D95" s="15">
        <v>5000</v>
      </c>
      <c r="E95" s="16">
        <v>491447.71</v>
      </c>
      <c r="F95" s="15">
        <f t="shared" si="14"/>
        <v>496447.71</v>
      </c>
      <c r="G95" s="16">
        <v>496127.21</v>
      </c>
      <c r="H95" s="16">
        <v>31383.52</v>
      </c>
      <c r="I95" s="16">
        <f t="shared" si="13"/>
        <v>320.5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0</v>
      </c>
      <c r="E97" s="16">
        <v>20742.59</v>
      </c>
      <c r="F97" s="15">
        <f t="shared" si="14"/>
        <v>20742.59</v>
      </c>
      <c r="G97" s="16">
        <v>20742.59</v>
      </c>
      <c r="H97" s="16">
        <v>20742.59</v>
      </c>
      <c r="I97" s="16">
        <f t="shared" si="13"/>
        <v>0</v>
      </c>
    </row>
    <row r="98" spans="2:9" ht="12.75">
      <c r="B98" s="13" t="s">
        <v>24</v>
      </c>
      <c r="C98" s="11"/>
      <c r="D98" s="15">
        <v>30000</v>
      </c>
      <c r="E98" s="16">
        <v>155672.87</v>
      </c>
      <c r="F98" s="15">
        <f t="shared" si="14"/>
        <v>185672.87</v>
      </c>
      <c r="G98" s="16">
        <v>185355.78</v>
      </c>
      <c r="H98" s="16">
        <v>8979.49</v>
      </c>
      <c r="I98" s="16">
        <f t="shared" si="13"/>
        <v>317.0899999999965</v>
      </c>
    </row>
    <row r="99" spans="2:9" ht="12.75">
      <c r="B99" s="13" t="s">
        <v>25</v>
      </c>
      <c r="C99" s="11"/>
      <c r="D99" s="15">
        <v>0</v>
      </c>
      <c r="E99" s="16">
        <v>182749.7</v>
      </c>
      <c r="F99" s="15">
        <f t="shared" si="14"/>
        <v>182749.7</v>
      </c>
      <c r="G99" s="16">
        <v>182743.63</v>
      </c>
      <c r="H99" s="16">
        <v>30258</v>
      </c>
      <c r="I99" s="16">
        <f t="shared" si="13"/>
        <v>6.070000000006985</v>
      </c>
    </row>
    <row r="100" spans="2:9" ht="12.75">
      <c r="B100" s="13" t="s">
        <v>26</v>
      </c>
      <c r="C100" s="11"/>
      <c r="D100" s="15">
        <v>2239</v>
      </c>
      <c r="E100" s="16">
        <v>2085.26</v>
      </c>
      <c r="F100" s="15">
        <f t="shared" si="14"/>
        <v>4324.26</v>
      </c>
      <c r="G100" s="16">
        <v>4324.25</v>
      </c>
      <c r="H100" s="16">
        <v>451.5</v>
      </c>
      <c r="I100" s="16">
        <f t="shared" si="13"/>
        <v>0.010000000000218279</v>
      </c>
    </row>
    <row r="101" spans="2:9" ht="12.75">
      <c r="B101" s="13" t="s">
        <v>27</v>
      </c>
      <c r="C101" s="11"/>
      <c r="D101" s="15">
        <v>0</v>
      </c>
      <c r="E101" s="16">
        <v>69154.26</v>
      </c>
      <c r="F101" s="15">
        <f t="shared" si="14"/>
        <v>69154.26</v>
      </c>
      <c r="G101" s="16">
        <v>69154.26</v>
      </c>
      <c r="H101" s="16">
        <v>0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200900.36</v>
      </c>
      <c r="F103" s="15">
        <f t="shared" si="14"/>
        <v>200900.36</v>
      </c>
      <c r="G103" s="16">
        <v>199119.47</v>
      </c>
      <c r="H103" s="16">
        <v>0</v>
      </c>
      <c r="I103" s="16">
        <f t="shared" si="13"/>
        <v>1780.8899999999849</v>
      </c>
    </row>
    <row r="104" spans="2:9" ht="12.75">
      <c r="B104" s="3" t="s">
        <v>30</v>
      </c>
      <c r="C104" s="9"/>
      <c r="D104" s="15">
        <f>SUM(D105:D113)</f>
        <v>2598353</v>
      </c>
      <c r="E104" s="15">
        <f>SUM(E105:E113)</f>
        <v>380677.8900000001</v>
      </c>
      <c r="F104" s="15">
        <f>SUM(F105:F113)</f>
        <v>2979030.8900000006</v>
      </c>
      <c r="G104" s="15">
        <f>SUM(G105:G113)</f>
        <v>2975689.91</v>
      </c>
      <c r="H104" s="15">
        <f>SUM(H105:H113)</f>
        <v>2108594.49</v>
      </c>
      <c r="I104" s="16">
        <f t="shared" si="13"/>
        <v>3340.980000000447</v>
      </c>
    </row>
    <row r="105" spans="2:9" ht="12.75">
      <c r="B105" s="13" t="s">
        <v>31</v>
      </c>
      <c r="C105" s="11"/>
      <c r="D105" s="15">
        <v>424770</v>
      </c>
      <c r="E105" s="16">
        <v>100919.13</v>
      </c>
      <c r="F105" s="16">
        <f>D105+E105</f>
        <v>525689.13</v>
      </c>
      <c r="G105" s="16">
        <v>524332.73</v>
      </c>
      <c r="H105" s="16">
        <v>472295.27</v>
      </c>
      <c r="I105" s="16">
        <f t="shared" si="13"/>
        <v>1356.4000000000233</v>
      </c>
    </row>
    <row r="106" spans="2:9" ht="12.75">
      <c r="B106" s="13" t="s">
        <v>32</v>
      </c>
      <c r="C106" s="11"/>
      <c r="D106" s="15">
        <v>0</v>
      </c>
      <c r="E106" s="16">
        <v>1849.18</v>
      </c>
      <c r="F106" s="16">
        <f aca="true" t="shared" si="15" ref="F106:F113">D106+E106</f>
        <v>1849.18</v>
      </c>
      <c r="G106" s="16">
        <v>0</v>
      </c>
      <c r="H106" s="16">
        <v>0</v>
      </c>
      <c r="I106" s="16">
        <f t="shared" si="13"/>
        <v>1849.18</v>
      </c>
    </row>
    <row r="107" spans="2:9" ht="12.75">
      <c r="B107" s="13" t="s">
        <v>33</v>
      </c>
      <c r="C107" s="11"/>
      <c r="D107" s="15">
        <v>526000</v>
      </c>
      <c r="E107" s="16">
        <v>42679.85</v>
      </c>
      <c r="F107" s="16">
        <f t="shared" si="15"/>
        <v>568679.85</v>
      </c>
      <c r="G107" s="16">
        <v>568679.85</v>
      </c>
      <c r="H107" s="16">
        <v>568679.85</v>
      </c>
      <c r="I107" s="16">
        <f t="shared" si="13"/>
        <v>0</v>
      </c>
    </row>
    <row r="108" spans="2:9" ht="12.75">
      <c r="B108" s="13" t="s">
        <v>34</v>
      </c>
      <c r="C108" s="11"/>
      <c r="D108" s="15">
        <v>42200</v>
      </c>
      <c r="E108" s="16">
        <v>-7068.59</v>
      </c>
      <c r="F108" s="16">
        <f t="shared" si="15"/>
        <v>35131.41</v>
      </c>
      <c r="G108" s="16">
        <v>35131.38</v>
      </c>
      <c r="H108" s="16">
        <v>35131.38</v>
      </c>
      <c r="I108" s="16">
        <f t="shared" si="13"/>
        <v>0.030000000006111804</v>
      </c>
    </row>
    <row r="109" spans="2:9" ht="12.75">
      <c r="B109" s="13" t="s">
        <v>35</v>
      </c>
      <c r="C109" s="11"/>
      <c r="D109" s="15">
        <v>597500</v>
      </c>
      <c r="E109" s="16">
        <v>383516.88</v>
      </c>
      <c r="F109" s="16">
        <f t="shared" si="15"/>
        <v>981016.88</v>
      </c>
      <c r="G109" s="16">
        <v>981016.85</v>
      </c>
      <c r="H109" s="16">
        <v>689906.51</v>
      </c>
      <c r="I109" s="16">
        <f t="shared" si="13"/>
        <v>0.030000000027939677</v>
      </c>
    </row>
    <row r="110" spans="2:9" ht="12.75">
      <c r="B110" s="13" t="s">
        <v>36</v>
      </c>
      <c r="C110" s="11"/>
      <c r="D110" s="15">
        <v>0</v>
      </c>
      <c r="E110" s="16">
        <v>222412.1</v>
      </c>
      <c r="F110" s="16">
        <f t="shared" si="15"/>
        <v>222412.1</v>
      </c>
      <c r="G110" s="16">
        <v>222276.76</v>
      </c>
      <c r="H110" s="16">
        <v>51939</v>
      </c>
      <c r="I110" s="16">
        <f t="shared" si="13"/>
        <v>135.3399999999965</v>
      </c>
    </row>
    <row r="111" spans="2:9" ht="12.75">
      <c r="B111" s="13" t="s">
        <v>37</v>
      </c>
      <c r="C111" s="11"/>
      <c r="D111" s="15">
        <v>1350</v>
      </c>
      <c r="E111" s="16">
        <v>-1350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1006533</v>
      </c>
      <c r="E113" s="16">
        <v>-362280.66</v>
      </c>
      <c r="F113" s="16">
        <f t="shared" si="15"/>
        <v>644252.3400000001</v>
      </c>
      <c r="G113" s="16">
        <v>644252.34</v>
      </c>
      <c r="H113" s="16">
        <v>290642.48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6000</v>
      </c>
      <c r="F114" s="15">
        <f>SUM(F115:F123)</f>
        <v>6000</v>
      </c>
      <c r="G114" s="15">
        <f>SUM(G115:G123)</f>
        <v>6000</v>
      </c>
      <c r="H114" s="15">
        <f>SUM(H115:H123)</f>
        <v>6000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6000</v>
      </c>
      <c r="F118" s="16">
        <f t="shared" si="16"/>
        <v>6000</v>
      </c>
      <c r="G118" s="16">
        <v>6000</v>
      </c>
      <c r="H118" s="16">
        <v>6000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1760000</v>
      </c>
      <c r="F124" s="15">
        <f>SUM(F125:F133)</f>
        <v>1760000</v>
      </c>
      <c r="G124" s="15">
        <f>SUM(G125:G133)</f>
        <v>1757989.22</v>
      </c>
      <c r="H124" s="15">
        <f>SUM(H125:H133)</f>
        <v>1757989.22</v>
      </c>
      <c r="I124" s="16">
        <f t="shared" si="13"/>
        <v>2010.780000000028</v>
      </c>
    </row>
    <row r="125" spans="2:9" ht="12.75">
      <c r="B125" s="13" t="s">
        <v>51</v>
      </c>
      <c r="C125" s="11"/>
      <c r="D125" s="15">
        <v>0</v>
      </c>
      <c r="E125" s="16">
        <v>30000</v>
      </c>
      <c r="F125" s="16">
        <f>D125+E125</f>
        <v>30000</v>
      </c>
      <c r="G125" s="16">
        <v>30000</v>
      </c>
      <c r="H125" s="16">
        <v>30000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1700000</v>
      </c>
      <c r="F127" s="16">
        <f t="shared" si="17"/>
        <v>1700000</v>
      </c>
      <c r="G127" s="16">
        <v>1700000</v>
      </c>
      <c r="H127" s="16">
        <v>1700000</v>
      </c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30000</v>
      </c>
      <c r="F130" s="16">
        <f t="shared" si="17"/>
        <v>30000</v>
      </c>
      <c r="G130" s="16">
        <v>27989.22</v>
      </c>
      <c r="H130" s="16">
        <v>27989.22</v>
      </c>
      <c r="I130" s="16">
        <f t="shared" si="13"/>
        <v>2010.7799999999988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57965.69</v>
      </c>
      <c r="F138" s="15">
        <f>F139+F140+F141+F142+F143+F145+F146</f>
        <v>57965.69</v>
      </c>
      <c r="G138" s="15">
        <f>SUM(G139:G146)</f>
        <v>0</v>
      </c>
      <c r="H138" s="15">
        <f>SUM(H139:H146)</f>
        <v>0</v>
      </c>
      <c r="I138" s="16">
        <f t="shared" si="13"/>
        <v>57965.69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57965.69</v>
      </c>
      <c r="F146" s="16">
        <f t="shared" si="18"/>
        <v>57965.69</v>
      </c>
      <c r="G146" s="16">
        <v>0</v>
      </c>
      <c r="H146" s="16">
        <v>0</v>
      </c>
      <c r="I146" s="16">
        <f t="shared" si="13"/>
        <v>57965.69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73781774</v>
      </c>
      <c r="E160" s="14">
        <f t="shared" si="21"/>
        <v>6185629.49</v>
      </c>
      <c r="F160" s="14">
        <f t="shared" si="21"/>
        <v>79967403.49</v>
      </c>
      <c r="G160" s="14">
        <f t="shared" si="21"/>
        <v>78444083.25</v>
      </c>
      <c r="H160" s="14">
        <f t="shared" si="21"/>
        <v>71685002.99000001</v>
      </c>
      <c r="I160" s="14">
        <f t="shared" si="21"/>
        <v>1523320.24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2016-12-20T19:53:14Z</cp:lastPrinted>
  <dcterms:created xsi:type="dcterms:W3CDTF">2016-10-11T20:25:15Z</dcterms:created>
  <dcterms:modified xsi:type="dcterms:W3CDTF">2024-01-18T16:05:14Z</dcterms:modified>
  <cp:category/>
  <cp:version/>
  <cp:contentType/>
  <cp:contentStatus/>
</cp:coreProperties>
</file>